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3\Ref38\Foerderung\1_Förderung ab 2023\0_Vorbereitung\3_Digitale_Antragstellung und AF3\2_Formulare\Existenzgründung Excel fertig\"/>
    </mc:Choice>
  </mc:AlternateContent>
  <bookViews>
    <workbookView xWindow="0" yWindow="0" windowWidth="21660" windowHeight="12270"/>
  </bookViews>
  <sheets>
    <sheet name="Standardoutput" sheetId="1" r:id="rId1"/>
  </sheets>
  <definedNames>
    <definedName name="_xlnm.Print_Area" localSheetId="0">Standardoutput!$A$1:$G$129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G102" i="1"/>
  <c r="F103" i="1"/>
  <c r="G103" i="1"/>
  <c r="F104" i="1"/>
  <c r="G104" i="1"/>
  <c r="F105" i="1"/>
  <c r="G105" i="1"/>
  <c r="F106" i="1"/>
  <c r="G106" i="1"/>
  <c r="G101" i="1"/>
  <c r="F101" i="1"/>
  <c r="F89" i="1"/>
  <c r="G89" i="1"/>
  <c r="F90" i="1"/>
  <c r="G90" i="1"/>
  <c r="F91" i="1"/>
  <c r="F92" i="1"/>
  <c r="F93" i="1"/>
  <c r="F94" i="1"/>
  <c r="F95" i="1"/>
  <c r="F96" i="1"/>
  <c r="G96" i="1"/>
  <c r="F97" i="1"/>
  <c r="G97" i="1"/>
  <c r="F98" i="1"/>
  <c r="G98" i="1"/>
  <c r="F99" i="1"/>
  <c r="G99" i="1"/>
  <c r="G88" i="1"/>
  <c r="F88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59" i="1"/>
  <c r="G59" i="1"/>
  <c r="F60" i="1"/>
  <c r="G60" i="1"/>
  <c r="F61" i="1"/>
  <c r="G61" i="1"/>
  <c r="F62" i="1"/>
  <c r="G62" i="1"/>
  <c r="F63" i="1"/>
  <c r="G63" i="1"/>
  <c r="G58" i="1"/>
  <c r="F58" i="1"/>
  <c r="F50" i="1"/>
  <c r="G50" i="1"/>
  <c r="F51" i="1"/>
  <c r="G51" i="1"/>
  <c r="G57" i="1" s="1"/>
  <c r="F52" i="1"/>
  <c r="G52" i="1"/>
  <c r="F53" i="1"/>
  <c r="G53" i="1"/>
  <c r="F54" i="1"/>
  <c r="G54" i="1"/>
  <c r="F55" i="1"/>
  <c r="G55" i="1"/>
  <c r="F56" i="1"/>
  <c r="G56" i="1"/>
  <c r="G49" i="1"/>
  <c r="F49" i="1"/>
  <c r="F43" i="1"/>
  <c r="F44" i="1"/>
  <c r="G44" i="1"/>
  <c r="F45" i="1"/>
  <c r="G45" i="1"/>
  <c r="F46" i="1"/>
  <c r="G46" i="1"/>
  <c r="F47" i="1"/>
  <c r="G47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G43" i="1"/>
  <c r="G107" i="1" l="1"/>
  <c r="F100" i="1"/>
  <c r="F107" i="1"/>
  <c r="F57" i="1"/>
  <c r="F64" i="1"/>
  <c r="G129" i="1"/>
  <c r="F129" i="1"/>
  <c r="G64" i="1"/>
  <c r="B95" i="1" l="1"/>
  <c r="G95" i="1" s="1"/>
  <c r="B94" i="1"/>
  <c r="G94" i="1" s="1"/>
  <c r="B93" i="1"/>
  <c r="G93" i="1" s="1"/>
  <c r="B92" i="1"/>
  <c r="G92" i="1" s="1"/>
  <c r="B91" i="1"/>
  <c r="G91" i="1" s="1"/>
  <c r="F71" i="1"/>
  <c r="F87" i="1" s="1"/>
  <c r="G71" i="1"/>
  <c r="G87" i="1" s="1"/>
  <c r="G100" i="1" l="1"/>
  <c r="F65" i="1"/>
  <c r="F68" i="1" s="1"/>
  <c r="G65" i="1"/>
  <c r="G68" i="1" s="1"/>
  <c r="F8" i="1"/>
  <c r="F48" i="1" s="1"/>
  <c r="B4" i="1" s="1"/>
  <c r="G8" i="1"/>
  <c r="B5" i="1" l="1"/>
  <c r="G48" i="1"/>
  <c r="B2" i="1" s="1"/>
</calcChain>
</file>

<file path=xl/sharedStrings.xml><?xml version="1.0" encoding="utf-8"?>
<sst xmlns="http://schemas.openxmlformats.org/spreadsheetml/2006/main" count="131" uniqueCount="125">
  <si>
    <t>Ermittlung Standardoutput und normativer Arbeitszeitbedarf</t>
  </si>
  <si>
    <t>Standardoutput des Betriebes</t>
  </si>
  <si>
    <t xml:space="preserve">normative Akh </t>
  </si>
  <si>
    <t xml:space="preserve">ökologisch wirtschaftender Betrieb </t>
  </si>
  <si>
    <t>Fruchtart</t>
  </si>
  <si>
    <t>SO (€/ha)</t>
  </si>
  <si>
    <t>Akh konv.</t>
  </si>
  <si>
    <t>Akh ökol.</t>
  </si>
  <si>
    <t>ha</t>
  </si>
  <si>
    <t>Akh ges.</t>
  </si>
  <si>
    <t>SO (€ ges)</t>
  </si>
  <si>
    <t>Weichweizen und Spelz</t>
  </si>
  <si>
    <t>Hartweizen</t>
  </si>
  <si>
    <t>Roggen und Triticale</t>
  </si>
  <si>
    <t>Gerste</t>
  </si>
  <si>
    <t>Futterhackfrüchte</t>
  </si>
  <si>
    <t>Gemüse, Melonen, Erdbeeren unter Glas</t>
  </si>
  <si>
    <t>Blumen und Zierpflanzen (ohne Baumschulen) im Freiland</t>
  </si>
  <si>
    <t>Blumen und Zierpflanzen (ohne Baumschulen) unter Glas</t>
  </si>
  <si>
    <t>Sämereien und Pflanzgut auf Ackerland</t>
  </si>
  <si>
    <t>Schwarz-, Grünbrache für die keine Beihilfe gewährt wird</t>
  </si>
  <si>
    <t>Schwarz-, Grünbrache für die Beihilfe gewährt wird</t>
  </si>
  <si>
    <t>Tabak</t>
  </si>
  <si>
    <t>Hopfen</t>
  </si>
  <si>
    <t>Soja</t>
  </si>
  <si>
    <t>Flachs</t>
  </si>
  <si>
    <t>Hanf</t>
  </si>
  <si>
    <t>Heil-, Duft- und Gewürzpflanzen - Feldanbau</t>
  </si>
  <si>
    <t>Dauergrünland - Dauerwiesen und-weiden</t>
  </si>
  <si>
    <t>Obst der gemäßigten Klimazonen</t>
  </si>
  <si>
    <t>Rebanlagen - Qualitätswein</t>
  </si>
  <si>
    <t>Reb- und Baumschulen</t>
  </si>
  <si>
    <t>Forst</t>
  </si>
  <si>
    <t xml:space="preserve">Zwischenfrüchte </t>
  </si>
  <si>
    <t>Tierart</t>
  </si>
  <si>
    <t>SO (€/Tier)</t>
  </si>
  <si>
    <t>Einhufer</t>
  </si>
  <si>
    <t>Rinder unter 1 Jahr</t>
  </si>
  <si>
    <t>Männliche Rinder 1 - 2 Jahren</t>
  </si>
  <si>
    <t>Weibliche Rinder 1 - 2 Jahren</t>
  </si>
  <si>
    <t>männliche Rinder 2 Jahre und älter</t>
  </si>
  <si>
    <t>Färsen 2 Jahre und älter</t>
  </si>
  <si>
    <t>Milchkühe</t>
  </si>
  <si>
    <t>Sonstige Kühe</t>
  </si>
  <si>
    <t>Mutterschafe</t>
  </si>
  <si>
    <t>Sonstige Schafe</t>
  </si>
  <si>
    <t>Mutterziegen</t>
  </si>
  <si>
    <t>sonstige Ziegen</t>
  </si>
  <si>
    <t>Milchziegen/ Milchschafe</t>
  </si>
  <si>
    <t>Ferkel unter 20 kg LG</t>
  </si>
  <si>
    <t>Zuchtsauen, 50 kg und mehr</t>
  </si>
  <si>
    <t>Sonstige Schweine</t>
  </si>
  <si>
    <t>Masthähnchen und -hühnchen</t>
  </si>
  <si>
    <t>Legehennen</t>
  </si>
  <si>
    <t>Legehennen Freiland</t>
  </si>
  <si>
    <t>Putenmast</t>
  </si>
  <si>
    <t>Sonstiges Geflügel</t>
  </si>
  <si>
    <t>Mutterkaninchen</t>
  </si>
  <si>
    <t>Wild</t>
  </si>
  <si>
    <t>Straußenzucht</t>
  </si>
  <si>
    <t>weitere Betriebszweige/ sonstiges</t>
  </si>
  <si>
    <t>Ansätze separat begründen und in geeigneter Form belegen; bezogen auf den Gesamtbetrieb</t>
  </si>
  <si>
    <t>kurze Erläuterung/ Verweis</t>
  </si>
  <si>
    <t>Tourismus</t>
  </si>
  <si>
    <t>Handwerk</t>
  </si>
  <si>
    <t>Handel</t>
  </si>
  <si>
    <t>Erneuerb. Energien</t>
  </si>
  <si>
    <t>Direktvermarkt./ Abokiste</t>
  </si>
  <si>
    <t>Zuschlag Öko für allgemeine Betriebsleitung/ Zertifizierung</t>
  </si>
  <si>
    <t xml:space="preserve"> Zuschlag in Höhe von 100 Akh</t>
  </si>
  <si>
    <t>sonstige Zuschläge/ Abschläge</t>
  </si>
  <si>
    <t>("1" = ökologisch wirtschaftend, sonst keine Eingabe)</t>
  </si>
  <si>
    <t>Hafer und Sommermenggetreide</t>
  </si>
  <si>
    <t>Körnermais und Coron-Cob-Mix</t>
  </si>
  <si>
    <t>Triticale, Mohrenhirse und sonstiges anderweitig nicht klassifiziertes Getreide zur Körnergewinnung (Buchweizen, Rispenhirse, Kanariensaat usw.)</t>
  </si>
  <si>
    <t>Futtererbsen, Ackerbohnen und Süßlupinen</t>
  </si>
  <si>
    <t>Hülsenfrüchte und Eiweißpflanzen zur Körnergewinnung (einschließlich Saatgut und Gemenge von Getreide und Hülsenfrüchten)</t>
  </si>
  <si>
    <t>Kartoffeln (einschließlich Pflanzkartoffeln)</t>
  </si>
  <si>
    <t>Zuckerrüben (ohne Saatgut)</t>
  </si>
  <si>
    <t>Raps und Rübsen zur Körnergewinnung</t>
  </si>
  <si>
    <t>Sonnenblumenkerne</t>
  </si>
  <si>
    <t>Ölleinsamen</t>
  </si>
  <si>
    <t>Sonstige Ölfrüchte zur Körnergewinnung</t>
  </si>
  <si>
    <t>Sonstige Faserpflanzen</t>
  </si>
  <si>
    <t>Energiepflanzen und sonstige Handelsgewächse</t>
  </si>
  <si>
    <t>Pflanzen zur Grünernte vom Ackerland</t>
  </si>
  <si>
    <t>Ackerwiesen und -weiden</t>
  </si>
  <si>
    <t>Leguminosen zur Ganzpflanzen-Ernte</t>
  </si>
  <si>
    <t>Grünmais/Silomais</t>
  </si>
  <si>
    <t>Sonstige Pflanzen und Getreide zur Ganzpflanze-/Grünernte</t>
  </si>
  <si>
    <t>Frischgemüse (einschließlich Melonen) und Erdbeeren - Freiland</t>
  </si>
  <si>
    <t>Frischgemüse (einschließlich Melonen) und Erdbeeren - Gartenbau</t>
  </si>
  <si>
    <t>Sonstige Kulturen auf Ackerland (auch unter Glas oder hoher begehbarer Abdeckung)</t>
  </si>
  <si>
    <t>Dauergrünland - Ertragsarmes Dauergrünland</t>
  </si>
  <si>
    <t>Frischgemüse z.B. Spargel (einschließlich Melonen) und Erdbeeren -  Feldanbau</t>
  </si>
  <si>
    <t>Tiere</t>
  </si>
  <si>
    <t>Summe Standardoutput Ackerbau</t>
  </si>
  <si>
    <t>Summe Standardoutput Gartenbau</t>
  </si>
  <si>
    <t>Summe Standardoutput Dauerkulturen</t>
  </si>
  <si>
    <t>Summe Standardoutput Futterbau</t>
  </si>
  <si>
    <t>Summe Standardoutput Veredlung</t>
  </si>
  <si>
    <t>Summe Standardoutput sonstige Tierhaltung</t>
  </si>
  <si>
    <t>Summe Standardoutput weitere Betriebszweige</t>
  </si>
  <si>
    <t>3.1</t>
  </si>
  <si>
    <t>4.1</t>
  </si>
  <si>
    <t>5</t>
  </si>
  <si>
    <t>6</t>
  </si>
  <si>
    <t>7</t>
  </si>
  <si>
    <t>8</t>
  </si>
  <si>
    <t>9</t>
  </si>
  <si>
    <t>Spezialisierter Ackerbaubetrieb</t>
  </si>
  <si>
    <t>Spezialisierter Gartenbaubetrieb</t>
  </si>
  <si>
    <t>Spezialisierter Veredlungbetrieb</t>
  </si>
  <si>
    <t>Pflanzenbauverbundbetrieb</t>
  </si>
  <si>
    <t>Tierhaltungsverbundbetrieb</t>
  </si>
  <si>
    <t>Verbundbetrieb - Pflanzenbau und Tierhaltung</t>
  </si>
  <si>
    <t>Nicht klassifizierbarer Betrieb</t>
  </si>
  <si>
    <t>Grenzen Standardoutput nach Unternehmensklassifzierung</t>
  </si>
  <si>
    <t>Weinbaubetrieb oder anderer Dauerkulturbetrieb</t>
  </si>
  <si>
    <t>Milchvieh- oder anderer Futterbaubetrieb</t>
  </si>
  <si>
    <t>Pilze</t>
  </si>
  <si>
    <t>Arbeitskräfte a 2.100 h</t>
  </si>
  <si>
    <t>(mindestens 25.000 EUR, max. 500.000 EUR, 1 Mio EUR, 1,5 Mio EUR, je nach Klassifizierung, siehe unten)</t>
  </si>
  <si>
    <t>Bienen (je Volk)</t>
  </si>
  <si>
    <t>Klassifizierung des Betriebes (siehe Geschäftsplan - finanzieller Teil)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</si>
</sst>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/>
  </cellStyleXfs>
  <cellXfs count="108">
    <xf numFmtId="0" fontId="0" fillId="0" borderId="0" xfId="0"/>
    <xf numFmtId="3" fontId="0" fillId="0" borderId="0" xfId="0" applyNumberFormat="1"/>
    <xf numFmtId="0" fontId="3" fillId="0" borderId="0" xfId="0" applyFont="1"/>
    <xf numFmtId="3" fontId="0" fillId="0" borderId="5" xfId="0" applyNumberFormat="1" applyBorder="1"/>
    <xf numFmtId="0" fontId="0" fillId="0" borderId="8" xfId="0" applyBorder="1"/>
    <xf numFmtId="0" fontId="0" fillId="0" borderId="9" xfId="0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0" fillId="0" borderId="14" xfId="0" applyBorder="1"/>
    <xf numFmtId="0" fontId="0" fillId="0" borderId="15" xfId="0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3" borderId="4" xfId="0" applyNumberFormat="1" applyFill="1" applyBorder="1"/>
    <xf numFmtId="3" fontId="3" fillId="0" borderId="16" xfId="0" applyNumberFormat="1" applyFont="1" applyBorder="1"/>
    <xf numFmtId="3" fontId="0" fillId="3" borderId="7" xfId="0" applyNumberFormat="1" applyFill="1" applyBorder="1"/>
    <xf numFmtId="3" fontId="0" fillId="3" borderId="10" xfId="0" applyNumberFormat="1" applyFill="1" applyBorder="1"/>
    <xf numFmtId="0" fontId="0" fillId="0" borderId="2" xfId="0" applyFill="1" applyBorder="1"/>
    <xf numFmtId="3" fontId="0" fillId="0" borderId="2" xfId="0" applyNumberFormat="1" applyFill="1" applyBorder="1"/>
    <xf numFmtId="3" fontId="1" fillId="0" borderId="2" xfId="1" applyNumberFormat="1" applyFill="1" applyBorder="1"/>
    <xf numFmtId="3" fontId="3" fillId="0" borderId="23" xfId="0" applyNumberFormat="1" applyFont="1" applyBorder="1"/>
    <xf numFmtId="3" fontId="0" fillId="3" borderId="6" xfId="0" applyNumberFormat="1" applyFill="1" applyBorder="1"/>
    <xf numFmtId="3" fontId="1" fillId="3" borderId="7" xfId="1" applyNumberFormat="1" applyFill="1" applyBorder="1"/>
    <xf numFmtId="2" fontId="0" fillId="3" borderId="4" xfId="0" applyNumberFormat="1" applyFill="1" applyBorder="1"/>
    <xf numFmtId="3" fontId="0" fillId="0" borderId="10" xfId="0" applyNumberFormat="1" applyBorder="1" applyAlignment="1">
      <alignment horizontal="left" indent="2"/>
    </xf>
    <xf numFmtId="3" fontId="2" fillId="3" borderId="4" xfId="0" applyNumberFormat="1" applyFont="1" applyFill="1" applyBorder="1"/>
    <xf numFmtId="0" fontId="2" fillId="0" borderId="3" xfId="0" applyFont="1" applyFill="1" applyBorder="1"/>
    <xf numFmtId="3" fontId="2" fillId="0" borderId="4" xfId="0" applyNumberFormat="1" applyFont="1" applyFill="1" applyBorder="1"/>
    <xf numFmtId="3" fontId="3" fillId="0" borderId="16" xfId="0" applyNumberFormat="1" applyFont="1" applyBorder="1" applyAlignment="1">
      <alignment horizontal="center"/>
    </xf>
    <xf numFmtId="0" fontId="3" fillId="0" borderId="15" xfId="0" applyFont="1" applyBorder="1"/>
    <xf numFmtId="3" fontId="3" fillId="0" borderId="17" xfId="0" applyNumberFormat="1" applyFont="1" applyBorder="1"/>
    <xf numFmtId="0" fontId="0" fillId="3" borderId="14" xfId="0" applyFill="1" applyBorder="1"/>
    <xf numFmtId="3" fontId="0" fillId="3" borderId="29" xfId="0" applyNumberFormat="1" applyFill="1" applyBorder="1"/>
    <xf numFmtId="0" fontId="0" fillId="3" borderId="8" xfId="0" applyFill="1" applyBorder="1"/>
    <xf numFmtId="3" fontId="0" fillId="3" borderId="31" xfId="0" applyNumberFormat="1" applyFill="1" applyBorder="1"/>
    <xf numFmtId="0" fontId="0" fillId="0" borderId="30" xfId="0" applyFill="1" applyBorder="1"/>
    <xf numFmtId="3" fontId="0" fillId="0" borderId="30" xfId="0" applyNumberFormat="1" applyFill="1" applyBorder="1"/>
    <xf numFmtId="3" fontId="1" fillId="0" borderId="30" xfId="1" applyNumberFormat="1" applyFill="1" applyBorder="1"/>
    <xf numFmtId="3" fontId="0" fillId="3" borderId="11" xfId="0" applyNumberFormat="1" applyFill="1" applyBorder="1"/>
    <xf numFmtId="0" fontId="3" fillId="0" borderId="34" xfId="0" applyFont="1" applyFill="1" applyBorder="1" applyAlignment="1">
      <alignment wrapText="1"/>
    </xf>
    <xf numFmtId="3" fontId="3" fillId="0" borderId="30" xfId="0" applyNumberFormat="1" applyFont="1" applyFill="1" applyBorder="1"/>
    <xf numFmtId="3" fontId="4" fillId="0" borderId="30" xfId="1" applyNumberFormat="1" applyFont="1" applyFill="1" applyBorder="1"/>
    <xf numFmtId="3" fontId="3" fillId="0" borderId="32" xfId="0" applyNumberFormat="1" applyFont="1" applyFill="1" applyBorder="1"/>
    <xf numFmtId="3" fontId="3" fillId="0" borderId="33" xfId="0" applyNumberFormat="1" applyFont="1" applyFill="1" applyBorder="1"/>
    <xf numFmtId="3" fontId="0" fillId="3" borderId="35" xfId="0" applyNumberFormat="1" applyFill="1" applyBorder="1"/>
    <xf numFmtId="0" fontId="0" fillId="3" borderId="8" xfId="0" applyFill="1" applyBorder="1" applyAlignment="1">
      <alignment wrapText="1"/>
    </xf>
    <xf numFmtId="0" fontId="3" fillId="0" borderId="36" xfId="0" applyFont="1" applyBorder="1"/>
    <xf numFmtId="3" fontId="3" fillId="0" borderId="37" xfId="0" applyNumberFormat="1" applyFont="1" applyBorder="1"/>
    <xf numFmtId="3" fontId="3" fillId="0" borderId="33" xfId="0" applyNumberFormat="1" applyFont="1" applyBorder="1"/>
    <xf numFmtId="0" fontId="0" fillId="3" borderId="38" xfId="0" applyFill="1" applyBorder="1"/>
    <xf numFmtId="3" fontId="0" fillId="3" borderId="39" xfId="0" applyNumberFormat="1" applyFill="1" applyBorder="1"/>
    <xf numFmtId="3" fontId="2" fillId="3" borderId="35" xfId="0" applyNumberFormat="1" applyFont="1" applyFill="1" applyBorder="1"/>
    <xf numFmtId="0" fontId="0" fillId="0" borderId="40" xfId="0" applyBorder="1"/>
    <xf numFmtId="3" fontId="3" fillId="0" borderId="42" xfId="0" applyNumberFormat="1" applyFont="1" applyBorder="1"/>
    <xf numFmtId="0" fontId="0" fillId="3" borderId="43" xfId="0" applyFill="1" applyBorder="1"/>
    <xf numFmtId="0" fontId="0" fillId="0" borderId="45" xfId="0" applyBorder="1"/>
    <xf numFmtId="0" fontId="5" fillId="3" borderId="8" xfId="0" applyFont="1" applyFill="1" applyBorder="1"/>
    <xf numFmtId="3" fontId="5" fillId="3" borderId="4" xfId="0" applyNumberFormat="1" applyFont="1" applyFill="1" applyBorder="1"/>
    <xf numFmtId="3" fontId="1" fillId="3" borderId="16" xfId="1" applyNumberFormat="1" applyFill="1" applyBorder="1" applyAlignment="1">
      <alignment vertical="center"/>
    </xf>
    <xf numFmtId="3" fontId="0" fillId="0" borderId="0" xfId="0" applyNumberFormat="1" applyAlignment="1">
      <alignment horizontal="center"/>
    </xf>
    <xf numFmtId="0" fontId="6" fillId="0" borderId="0" xfId="0" applyFont="1"/>
    <xf numFmtId="0" fontId="5" fillId="3" borderId="8" xfId="0" applyFont="1" applyFill="1" applyBorder="1" applyAlignment="1">
      <alignment wrapText="1"/>
    </xf>
    <xf numFmtId="3" fontId="3" fillId="0" borderId="37" xfId="0" applyNumberFormat="1" applyFont="1" applyFill="1" applyBorder="1"/>
    <xf numFmtId="0" fontId="3" fillId="0" borderId="34" xfId="0" applyFont="1" applyBorder="1"/>
    <xf numFmtId="3" fontId="3" fillId="0" borderId="30" xfId="0" applyNumberFormat="1" applyFont="1" applyBorder="1"/>
    <xf numFmtId="3" fontId="3" fillId="0" borderId="47" xfId="0" applyNumberFormat="1" applyFont="1" applyBorder="1"/>
    <xf numFmtId="0" fontId="2" fillId="0" borderId="48" xfId="0" applyFont="1" applyBorder="1"/>
    <xf numFmtId="3" fontId="0" fillId="0" borderId="49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3" fontId="0" fillId="0" borderId="30" xfId="0" applyNumberFormat="1" applyBorder="1"/>
    <xf numFmtId="3" fontId="0" fillId="0" borderId="47" xfId="0" applyNumberFormat="1" applyBorder="1"/>
    <xf numFmtId="4" fontId="7" fillId="4" borderId="4" xfId="2" applyNumberFormat="1" applyFont="1" applyFill="1" applyBorder="1" applyAlignment="1" applyProtection="1">
      <alignment horizontal="right" vertical="center"/>
      <protection locked="0"/>
    </xf>
    <xf numFmtId="3" fontId="1" fillId="4" borderId="7" xfId="1" applyNumberFormat="1" applyFill="1" applyBorder="1" applyProtection="1">
      <protection locked="0"/>
    </xf>
    <xf numFmtId="3" fontId="1" fillId="4" borderId="4" xfId="1" applyNumberFormat="1" applyFill="1" applyBorder="1" applyProtection="1">
      <protection locked="0"/>
    </xf>
    <xf numFmtId="3" fontId="1" fillId="4" borderId="31" xfId="1" applyNumberFormat="1" applyFill="1" applyBorder="1" applyProtection="1">
      <protection locked="0"/>
    </xf>
    <xf numFmtId="3" fontId="1" fillId="4" borderId="10" xfId="1" applyNumberFormat="1" applyFill="1" applyBorder="1" applyProtection="1">
      <protection locked="0"/>
    </xf>
    <xf numFmtId="0" fontId="0" fillId="4" borderId="38" xfId="0" applyFill="1" applyBorder="1" applyProtection="1">
      <protection locked="0"/>
    </xf>
    <xf numFmtId="3" fontId="0" fillId="4" borderId="31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3" fontId="0" fillId="4" borderId="10" xfId="0" applyNumberFormat="1" applyFill="1" applyBorder="1" applyProtection="1">
      <protection locked="0"/>
    </xf>
    <xf numFmtId="3" fontId="0" fillId="4" borderId="4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1" fillId="4" borderId="10" xfId="1" applyFill="1" applyBorder="1" applyProtection="1">
      <protection locked="0"/>
    </xf>
    <xf numFmtId="3" fontId="2" fillId="4" borderId="4" xfId="1" applyNumberFormat="1" applyFont="1" applyFill="1" applyBorder="1" applyProtection="1">
      <protection locked="0"/>
    </xf>
    <xf numFmtId="3" fontId="0" fillId="4" borderId="6" xfId="0" applyNumberFormat="1" applyFill="1" applyBorder="1" applyProtection="1">
      <protection locked="0"/>
    </xf>
    <xf numFmtId="3" fontId="0" fillId="4" borderId="29" xfId="0" applyNumberFormat="1" applyFill="1" applyBorder="1" applyProtection="1">
      <protection locked="0"/>
    </xf>
    <xf numFmtId="3" fontId="0" fillId="4" borderId="3" xfId="0" applyNumberFormat="1" applyFill="1" applyBorder="1" applyProtection="1">
      <protection locked="0"/>
    </xf>
    <xf numFmtId="3" fontId="0" fillId="4" borderId="35" xfId="0" applyNumberFormat="1" applyFill="1" applyBorder="1" applyProtection="1">
      <protection locked="0"/>
    </xf>
    <xf numFmtId="3" fontId="0" fillId="4" borderId="25" xfId="0" applyNumberFormat="1" applyFill="1" applyBorder="1" applyProtection="1">
      <protection locked="0"/>
    </xf>
    <xf numFmtId="3" fontId="0" fillId="4" borderId="44" xfId="0" applyNumberFormat="1" applyFill="1" applyBorder="1" applyProtection="1">
      <protection locked="0"/>
    </xf>
    <xf numFmtId="3" fontId="3" fillId="0" borderId="24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0" fillId="3" borderId="18" xfId="0" applyNumberForma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7" xfId="0" applyFill="1" applyBorder="1" applyAlignment="1">
      <alignment horizontal="left"/>
    </xf>
    <xf numFmtId="3" fontId="0" fillId="0" borderId="46" xfId="0" applyNumberFormat="1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3" fontId="1" fillId="4" borderId="24" xfId="1" applyNumberFormat="1" applyFill="1" applyBorder="1" applyAlignment="1" applyProtection="1">
      <alignment horizontal="left" vertical="center"/>
      <protection locked="0"/>
    </xf>
    <xf numFmtId="3" fontId="1" fillId="4" borderId="1" xfId="1" applyNumberFormat="1" applyFill="1" applyBorder="1" applyAlignment="1" applyProtection="1">
      <alignment horizontal="left" vertical="center"/>
      <protection locked="0"/>
    </xf>
    <xf numFmtId="3" fontId="1" fillId="4" borderId="41" xfId="1" applyNumberFormat="1" applyFill="1" applyBorder="1" applyAlignment="1" applyProtection="1">
      <alignment horizontal="left" vertical="center"/>
      <protection locked="0"/>
    </xf>
    <xf numFmtId="3" fontId="0" fillId="4" borderId="5" xfId="0" applyNumberFormat="1" applyFill="1" applyBorder="1" applyAlignment="1" applyProtection="1">
      <protection locked="0"/>
    </xf>
    <xf numFmtId="0" fontId="0" fillId="4" borderId="12" xfId="0" applyFill="1" applyBorder="1" applyAlignment="1"/>
    <xf numFmtId="0" fontId="0" fillId="4" borderId="28" xfId="0" applyFill="1" applyBorder="1" applyAlignment="1"/>
  </cellXfs>
  <cellStyles count="3">
    <cellStyle name="Schlecht" xfId="1" builtinId="27"/>
    <cellStyle name="Standard" xfId="0" builtinId="0"/>
    <cellStyle name="Standard_NEU_Investitionskonzept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showZeros="0" tabSelected="1" topLeftCell="A64" zoomScale="110" zoomScaleNormal="110" workbookViewId="0">
      <selection activeCell="A71" sqref="A71"/>
    </sheetView>
  </sheetViews>
  <sheetFormatPr baseColWidth="10" defaultRowHeight="15" x14ac:dyDescent="0.25"/>
  <cols>
    <col min="1" max="1" width="59.28515625" customWidth="1"/>
    <col min="2" max="7" width="11.42578125" style="1"/>
  </cols>
  <sheetData>
    <row r="1" spans="1:7" ht="18" customHeight="1" thickBot="1" x14ac:dyDescent="0.3">
      <c r="A1" s="65" t="s">
        <v>0</v>
      </c>
      <c r="B1" s="66"/>
      <c r="C1" s="66"/>
      <c r="D1" s="66"/>
      <c r="E1" s="66"/>
      <c r="F1" s="66"/>
      <c r="G1" s="67"/>
    </row>
    <row r="2" spans="1:7" ht="30.75" customHeight="1" x14ac:dyDescent="0.25">
      <c r="A2" s="11" t="s">
        <v>1</v>
      </c>
      <c r="B2" s="60">
        <f>G48+G57+G64+G87+G100+G129+G107+G68</f>
        <v>0</v>
      </c>
      <c r="C2" s="99" t="s">
        <v>122</v>
      </c>
      <c r="D2" s="100"/>
      <c r="E2" s="100"/>
      <c r="F2" s="100"/>
      <c r="G2" s="101"/>
    </row>
    <row r="3" spans="1:7" ht="18" customHeight="1" x14ac:dyDescent="0.25">
      <c r="A3" s="54" t="s">
        <v>124</v>
      </c>
      <c r="B3" s="102"/>
      <c r="C3" s="103"/>
      <c r="D3" s="103"/>
      <c r="E3" s="103"/>
      <c r="F3" s="103"/>
      <c r="G3" s="104"/>
    </row>
    <row r="4" spans="1:7" x14ac:dyDescent="0.25">
      <c r="A4" s="10" t="s">
        <v>2</v>
      </c>
      <c r="B4" s="24">
        <f>SUM(F48+F57+F64+F68+F87+F100+F107+F129)+IF(B6=1,100,0)</f>
        <v>0</v>
      </c>
      <c r="C4" s="12"/>
      <c r="D4" s="13"/>
      <c r="E4" s="13"/>
      <c r="F4" s="13"/>
      <c r="G4" s="14"/>
    </row>
    <row r="5" spans="1:7" x14ac:dyDescent="0.25">
      <c r="A5" s="4" t="s">
        <v>121</v>
      </c>
      <c r="B5" s="25">
        <f>B4/2100</f>
        <v>0</v>
      </c>
      <c r="C5" s="3"/>
      <c r="D5" s="8"/>
      <c r="E5" s="8"/>
      <c r="F5" s="8"/>
      <c r="G5" s="9"/>
    </row>
    <row r="6" spans="1:7" ht="15.75" thickBot="1" x14ac:dyDescent="0.3">
      <c r="A6" s="5" t="s">
        <v>3</v>
      </c>
      <c r="B6" s="85"/>
      <c r="C6" s="26" t="s">
        <v>71</v>
      </c>
      <c r="D6" s="6"/>
      <c r="E6" s="6"/>
      <c r="F6" s="6"/>
      <c r="G6" s="7"/>
    </row>
    <row r="7" spans="1:7" s="2" customFormat="1" ht="18" customHeight="1" thickBot="1" x14ac:dyDescent="0.3">
      <c r="A7" s="48" t="s">
        <v>4</v>
      </c>
      <c r="B7" s="49" t="s">
        <v>5</v>
      </c>
      <c r="C7" s="49" t="s">
        <v>6</v>
      </c>
      <c r="D7" s="49" t="s">
        <v>7</v>
      </c>
      <c r="E7" s="49" t="s">
        <v>8</v>
      </c>
      <c r="F7" s="49" t="s">
        <v>9</v>
      </c>
      <c r="G7" s="50" t="s">
        <v>10</v>
      </c>
    </row>
    <row r="8" spans="1:7" x14ac:dyDescent="0.25">
      <c r="A8" s="33" t="s">
        <v>11</v>
      </c>
      <c r="B8" s="17">
        <v>1108</v>
      </c>
      <c r="C8" s="17">
        <v>13</v>
      </c>
      <c r="D8" s="17">
        <v>13</v>
      </c>
      <c r="E8" s="75"/>
      <c r="F8" s="17">
        <f>IF($B$6=1,(D8*E8),(C8*E8))</f>
        <v>0</v>
      </c>
      <c r="G8" s="34">
        <f>E8*B8</f>
        <v>0</v>
      </c>
    </row>
    <row r="9" spans="1:7" x14ac:dyDescent="0.25">
      <c r="A9" s="35" t="s">
        <v>12</v>
      </c>
      <c r="B9" s="15">
        <v>844.8</v>
      </c>
      <c r="C9" s="15">
        <v>13</v>
      </c>
      <c r="D9" s="15">
        <v>13</v>
      </c>
      <c r="E9" s="74"/>
      <c r="F9" s="15">
        <f t="shared" ref="F9:F43" si="0">IF($B$6=1,(D9*E9),(C9*E9))</f>
        <v>0</v>
      </c>
      <c r="G9" s="46">
        <f t="shared" ref="G9:G43" si="1">E9*B9</f>
        <v>0</v>
      </c>
    </row>
    <row r="10" spans="1:7" x14ac:dyDescent="0.25">
      <c r="A10" s="35" t="s">
        <v>13</v>
      </c>
      <c r="B10" s="15">
        <v>681.9</v>
      </c>
      <c r="C10" s="15">
        <v>13</v>
      </c>
      <c r="D10" s="15">
        <v>13</v>
      </c>
      <c r="E10" s="76"/>
      <c r="F10" s="15">
        <f t="shared" si="0"/>
        <v>0</v>
      </c>
      <c r="G10" s="46">
        <f t="shared" si="1"/>
        <v>0</v>
      </c>
    </row>
    <row r="11" spans="1:7" x14ac:dyDescent="0.25">
      <c r="A11" s="35" t="s">
        <v>14</v>
      </c>
      <c r="B11" s="15">
        <v>966</v>
      </c>
      <c r="C11" s="15">
        <v>13</v>
      </c>
      <c r="D11" s="15">
        <v>13</v>
      </c>
      <c r="E11" s="76"/>
      <c r="F11" s="15">
        <f t="shared" si="0"/>
        <v>0</v>
      </c>
      <c r="G11" s="46">
        <f t="shared" si="1"/>
        <v>0</v>
      </c>
    </row>
    <row r="12" spans="1:7" x14ac:dyDescent="0.25">
      <c r="A12" s="35" t="s">
        <v>72</v>
      </c>
      <c r="B12" s="15">
        <v>690.3</v>
      </c>
      <c r="C12" s="15">
        <v>13</v>
      </c>
      <c r="D12" s="15">
        <v>13</v>
      </c>
      <c r="E12" s="76"/>
      <c r="F12" s="15">
        <f t="shared" si="0"/>
        <v>0</v>
      </c>
      <c r="G12" s="46">
        <f t="shared" si="1"/>
        <v>0</v>
      </c>
    </row>
    <row r="13" spans="1:7" x14ac:dyDescent="0.25">
      <c r="A13" s="35" t="s">
        <v>73</v>
      </c>
      <c r="B13" s="15">
        <v>1172.5999999999999</v>
      </c>
      <c r="C13" s="15">
        <v>13</v>
      </c>
      <c r="D13" s="15">
        <v>15.6</v>
      </c>
      <c r="E13" s="76"/>
      <c r="F13" s="15">
        <f t="shared" si="0"/>
        <v>0</v>
      </c>
      <c r="G13" s="46">
        <f t="shared" si="1"/>
        <v>0</v>
      </c>
    </row>
    <row r="14" spans="1:7" ht="45" x14ac:dyDescent="0.25">
      <c r="A14" s="47" t="s">
        <v>74</v>
      </c>
      <c r="B14" s="15">
        <v>731.1</v>
      </c>
      <c r="C14" s="15">
        <v>13</v>
      </c>
      <c r="D14" s="15">
        <v>13</v>
      </c>
      <c r="E14" s="76"/>
      <c r="F14" s="15">
        <f t="shared" si="0"/>
        <v>0</v>
      </c>
      <c r="G14" s="46">
        <f t="shared" si="1"/>
        <v>0</v>
      </c>
    </row>
    <row r="15" spans="1:7" ht="45" x14ac:dyDescent="0.25">
      <c r="A15" s="47" t="s">
        <v>76</v>
      </c>
      <c r="B15" s="15">
        <v>595.1</v>
      </c>
      <c r="C15" s="15">
        <v>13</v>
      </c>
      <c r="D15" s="15">
        <v>13</v>
      </c>
      <c r="E15" s="76"/>
      <c r="F15" s="15">
        <f t="shared" si="0"/>
        <v>0</v>
      </c>
      <c r="G15" s="46">
        <f t="shared" si="1"/>
        <v>0</v>
      </c>
    </row>
    <row r="16" spans="1:7" x14ac:dyDescent="0.25">
      <c r="A16" s="35" t="s">
        <v>75</v>
      </c>
      <c r="B16" s="15">
        <v>595.1</v>
      </c>
      <c r="C16" s="15">
        <v>13</v>
      </c>
      <c r="D16" s="15">
        <v>13</v>
      </c>
      <c r="E16" s="76"/>
      <c r="F16" s="15">
        <f t="shared" si="0"/>
        <v>0</v>
      </c>
      <c r="G16" s="46">
        <f t="shared" si="1"/>
        <v>0</v>
      </c>
    </row>
    <row r="17" spans="1:7" x14ac:dyDescent="0.25">
      <c r="A17" s="35" t="s">
        <v>77</v>
      </c>
      <c r="B17" s="15">
        <v>7071.5</v>
      </c>
      <c r="C17" s="15">
        <v>30</v>
      </c>
      <c r="D17" s="15">
        <v>45</v>
      </c>
      <c r="E17" s="76"/>
      <c r="F17" s="15">
        <f t="shared" si="0"/>
        <v>0</v>
      </c>
      <c r="G17" s="46">
        <f t="shared" si="1"/>
        <v>0</v>
      </c>
    </row>
    <row r="18" spans="1:7" x14ac:dyDescent="0.25">
      <c r="A18" s="35" t="s">
        <v>78</v>
      </c>
      <c r="B18" s="15">
        <v>2188.6999999999998</v>
      </c>
      <c r="C18" s="15">
        <v>13</v>
      </c>
      <c r="D18" s="15">
        <v>20</v>
      </c>
      <c r="E18" s="76"/>
      <c r="F18" s="15">
        <f t="shared" si="0"/>
        <v>0</v>
      </c>
      <c r="G18" s="46">
        <f t="shared" si="1"/>
        <v>0</v>
      </c>
    </row>
    <row r="19" spans="1:7" x14ac:dyDescent="0.25">
      <c r="A19" s="35" t="s">
        <v>15</v>
      </c>
      <c r="B19" s="15">
        <v>1081.3</v>
      </c>
      <c r="C19" s="15">
        <v>13</v>
      </c>
      <c r="D19" s="15">
        <v>20</v>
      </c>
      <c r="E19" s="76"/>
      <c r="F19" s="15">
        <f t="shared" si="0"/>
        <v>0</v>
      </c>
      <c r="G19" s="46">
        <f t="shared" si="1"/>
        <v>0</v>
      </c>
    </row>
    <row r="20" spans="1:7" x14ac:dyDescent="0.25">
      <c r="A20" s="35" t="s">
        <v>79</v>
      </c>
      <c r="B20" s="15">
        <v>1207.3</v>
      </c>
      <c r="C20" s="15">
        <v>13</v>
      </c>
      <c r="D20" s="15">
        <v>13</v>
      </c>
      <c r="E20" s="76"/>
      <c r="F20" s="15">
        <f t="shared" si="0"/>
        <v>0</v>
      </c>
      <c r="G20" s="46">
        <f t="shared" si="1"/>
        <v>0</v>
      </c>
    </row>
    <row r="21" spans="1:7" x14ac:dyDescent="0.25">
      <c r="A21" s="35" t="s">
        <v>80</v>
      </c>
      <c r="B21" s="15">
        <v>606.70000000000005</v>
      </c>
      <c r="C21" s="15">
        <v>13</v>
      </c>
      <c r="D21" s="15">
        <v>13</v>
      </c>
      <c r="E21" s="76"/>
      <c r="F21" s="15">
        <f t="shared" si="0"/>
        <v>0</v>
      </c>
      <c r="G21" s="46">
        <f t="shared" si="1"/>
        <v>0</v>
      </c>
    </row>
    <row r="22" spans="1:7" x14ac:dyDescent="0.25">
      <c r="A22" s="35" t="s">
        <v>24</v>
      </c>
      <c r="B22" s="15">
        <v>508.1</v>
      </c>
      <c r="C22" s="15">
        <v>13</v>
      </c>
      <c r="D22" s="15">
        <v>13</v>
      </c>
      <c r="E22" s="76"/>
      <c r="F22" s="15">
        <f t="shared" si="0"/>
        <v>0</v>
      </c>
      <c r="G22" s="46">
        <f t="shared" si="1"/>
        <v>0</v>
      </c>
    </row>
    <row r="23" spans="1:7" x14ac:dyDescent="0.25">
      <c r="A23" s="35" t="s">
        <v>81</v>
      </c>
      <c r="B23" s="15">
        <v>676.2</v>
      </c>
      <c r="C23" s="15">
        <v>13</v>
      </c>
      <c r="D23" s="15">
        <v>13</v>
      </c>
      <c r="E23" s="76"/>
      <c r="F23" s="15">
        <f t="shared" si="0"/>
        <v>0</v>
      </c>
      <c r="G23" s="46">
        <f t="shared" si="1"/>
        <v>0</v>
      </c>
    </row>
    <row r="24" spans="1:7" x14ac:dyDescent="0.25">
      <c r="A24" s="35" t="s">
        <v>82</v>
      </c>
      <c r="B24" s="15">
        <v>1208.7</v>
      </c>
      <c r="C24" s="15">
        <v>13</v>
      </c>
      <c r="D24" s="15">
        <v>13</v>
      </c>
      <c r="E24" s="76"/>
      <c r="F24" s="15">
        <f t="shared" si="0"/>
        <v>0</v>
      </c>
      <c r="G24" s="46">
        <f t="shared" si="1"/>
        <v>0</v>
      </c>
    </row>
    <row r="25" spans="1:7" x14ac:dyDescent="0.25">
      <c r="A25" s="35" t="s">
        <v>25</v>
      </c>
      <c r="B25" s="15">
        <v>900</v>
      </c>
      <c r="C25" s="15">
        <v>80</v>
      </c>
      <c r="D25" s="15">
        <v>80</v>
      </c>
      <c r="E25" s="76"/>
      <c r="F25" s="15">
        <f t="shared" si="0"/>
        <v>0</v>
      </c>
      <c r="G25" s="46">
        <f t="shared" si="1"/>
        <v>0</v>
      </c>
    </row>
    <row r="26" spans="1:7" x14ac:dyDescent="0.25">
      <c r="A26" s="35" t="s">
        <v>26</v>
      </c>
      <c r="B26" s="15">
        <v>720</v>
      </c>
      <c r="C26" s="15">
        <v>80</v>
      </c>
      <c r="D26" s="15">
        <v>80</v>
      </c>
      <c r="E26" s="76"/>
      <c r="F26" s="15">
        <f t="shared" si="0"/>
        <v>0</v>
      </c>
      <c r="G26" s="46">
        <f t="shared" si="1"/>
        <v>0</v>
      </c>
    </row>
    <row r="27" spans="1:7" x14ac:dyDescent="0.25">
      <c r="A27" s="35" t="s">
        <v>83</v>
      </c>
      <c r="B27" s="15">
        <v>900</v>
      </c>
      <c r="C27" s="15">
        <v>80</v>
      </c>
      <c r="D27" s="15">
        <v>80</v>
      </c>
      <c r="E27" s="76"/>
      <c r="F27" s="15">
        <f t="shared" si="0"/>
        <v>0</v>
      </c>
      <c r="G27" s="46">
        <f t="shared" si="1"/>
        <v>0</v>
      </c>
    </row>
    <row r="28" spans="1:7" x14ac:dyDescent="0.25">
      <c r="A28" s="35" t="s">
        <v>22</v>
      </c>
      <c r="B28" s="15">
        <v>9320.4</v>
      </c>
      <c r="C28" s="15">
        <v>902</v>
      </c>
      <c r="D28" s="15">
        <v>1353</v>
      </c>
      <c r="E28" s="76"/>
      <c r="F28" s="15">
        <f t="shared" si="0"/>
        <v>0</v>
      </c>
      <c r="G28" s="46">
        <f t="shared" si="1"/>
        <v>0</v>
      </c>
    </row>
    <row r="29" spans="1:7" x14ac:dyDescent="0.25">
      <c r="A29" s="35" t="s">
        <v>23</v>
      </c>
      <c r="B29" s="15">
        <v>10839</v>
      </c>
      <c r="C29" s="15">
        <v>523</v>
      </c>
      <c r="D29" s="15">
        <v>785</v>
      </c>
      <c r="E29" s="76"/>
      <c r="F29" s="15">
        <f t="shared" si="0"/>
        <v>0</v>
      </c>
      <c r="G29" s="46">
        <f t="shared" si="1"/>
        <v>0</v>
      </c>
    </row>
    <row r="30" spans="1:7" x14ac:dyDescent="0.25">
      <c r="A30" s="35" t="s">
        <v>27</v>
      </c>
      <c r="B30" s="15">
        <v>3900</v>
      </c>
      <c r="C30" s="15">
        <v>80</v>
      </c>
      <c r="D30" s="15">
        <v>120</v>
      </c>
      <c r="E30" s="76"/>
      <c r="F30" s="15">
        <f t="shared" si="0"/>
        <v>0</v>
      </c>
      <c r="G30" s="46">
        <f t="shared" si="1"/>
        <v>0</v>
      </c>
    </row>
    <row r="31" spans="1:7" x14ac:dyDescent="0.25">
      <c r="A31" s="35" t="s">
        <v>84</v>
      </c>
      <c r="B31" s="15">
        <v>1207.3</v>
      </c>
      <c r="C31" s="83">
        <v>0</v>
      </c>
      <c r="D31" s="83"/>
      <c r="E31" s="76"/>
      <c r="F31" s="15">
        <f t="shared" si="0"/>
        <v>0</v>
      </c>
      <c r="G31" s="46">
        <f t="shared" si="1"/>
        <v>0</v>
      </c>
    </row>
    <row r="32" spans="1:7" x14ac:dyDescent="0.25">
      <c r="A32" s="35" t="s">
        <v>85</v>
      </c>
      <c r="B32" s="15">
        <v>790.9</v>
      </c>
      <c r="C32" s="15">
        <v>11</v>
      </c>
      <c r="D32" s="15">
        <v>11</v>
      </c>
      <c r="E32" s="76"/>
      <c r="F32" s="15">
        <f t="shared" si="0"/>
        <v>0</v>
      </c>
      <c r="G32" s="46">
        <f t="shared" si="1"/>
        <v>0</v>
      </c>
    </row>
    <row r="33" spans="1:7" x14ac:dyDescent="0.25">
      <c r="A33" s="35" t="s">
        <v>86</v>
      </c>
      <c r="B33" s="15">
        <v>601.70000000000005</v>
      </c>
      <c r="C33" s="15">
        <v>11</v>
      </c>
      <c r="D33" s="15">
        <v>11</v>
      </c>
      <c r="E33" s="76"/>
      <c r="F33" s="15">
        <f t="shared" si="0"/>
        <v>0</v>
      </c>
      <c r="G33" s="46">
        <f t="shared" si="1"/>
        <v>0</v>
      </c>
    </row>
    <row r="34" spans="1:7" x14ac:dyDescent="0.25">
      <c r="A34" s="35" t="s">
        <v>87</v>
      </c>
      <c r="B34" s="15">
        <v>571.9</v>
      </c>
      <c r="C34" s="15">
        <v>11</v>
      </c>
      <c r="D34" s="15">
        <v>11</v>
      </c>
      <c r="E34" s="76"/>
      <c r="F34" s="15">
        <f t="shared" si="0"/>
        <v>0</v>
      </c>
      <c r="G34" s="46">
        <f t="shared" si="1"/>
        <v>0</v>
      </c>
    </row>
    <row r="35" spans="1:7" x14ac:dyDescent="0.25">
      <c r="A35" s="35" t="s">
        <v>88</v>
      </c>
      <c r="B35" s="15">
        <v>868.6</v>
      </c>
      <c r="C35" s="15">
        <v>13</v>
      </c>
      <c r="D35" s="15">
        <v>16</v>
      </c>
      <c r="E35" s="76"/>
      <c r="F35" s="15">
        <f t="shared" si="0"/>
        <v>0</v>
      </c>
      <c r="G35" s="46">
        <f t="shared" si="1"/>
        <v>0</v>
      </c>
    </row>
    <row r="36" spans="1:7" x14ac:dyDescent="0.25">
      <c r="A36" s="35" t="s">
        <v>89</v>
      </c>
      <c r="B36" s="15">
        <v>571.9</v>
      </c>
      <c r="C36" s="15">
        <v>11</v>
      </c>
      <c r="D36" s="15">
        <v>11</v>
      </c>
      <c r="E36" s="76"/>
      <c r="F36" s="15">
        <f t="shared" si="0"/>
        <v>0</v>
      </c>
      <c r="G36" s="46">
        <f t="shared" si="1"/>
        <v>0</v>
      </c>
    </row>
    <row r="37" spans="1:7" x14ac:dyDescent="0.25">
      <c r="A37" s="35" t="s">
        <v>19</v>
      </c>
      <c r="B37" s="15">
        <v>1164.2</v>
      </c>
      <c r="C37" s="15">
        <v>80</v>
      </c>
      <c r="D37" s="15">
        <v>96</v>
      </c>
      <c r="E37" s="76"/>
      <c r="F37" s="15">
        <f t="shared" si="0"/>
        <v>0</v>
      </c>
      <c r="G37" s="46">
        <f t="shared" si="1"/>
        <v>0</v>
      </c>
    </row>
    <row r="38" spans="1:7" x14ac:dyDescent="0.25">
      <c r="A38" s="51" t="s">
        <v>92</v>
      </c>
      <c r="B38" s="36">
        <v>1000</v>
      </c>
      <c r="C38" s="36">
        <v>13</v>
      </c>
      <c r="D38" s="36">
        <v>16</v>
      </c>
      <c r="E38" s="77"/>
      <c r="F38" s="36">
        <f t="shared" si="0"/>
        <v>0</v>
      </c>
      <c r="G38" s="52">
        <f t="shared" si="1"/>
        <v>0</v>
      </c>
    </row>
    <row r="39" spans="1:7" x14ac:dyDescent="0.25">
      <c r="A39" s="47" t="s">
        <v>28</v>
      </c>
      <c r="B39" s="15">
        <v>445.3</v>
      </c>
      <c r="C39" s="15">
        <v>15</v>
      </c>
      <c r="D39" s="15">
        <v>15</v>
      </c>
      <c r="E39" s="76"/>
      <c r="F39" s="15">
        <f t="shared" si="0"/>
        <v>0</v>
      </c>
      <c r="G39" s="46">
        <f t="shared" si="1"/>
        <v>0</v>
      </c>
    </row>
    <row r="40" spans="1:7" x14ac:dyDescent="0.25">
      <c r="A40" s="47" t="s">
        <v>93</v>
      </c>
      <c r="B40" s="15">
        <v>154.69999999999999</v>
      </c>
      <c r="C40" s="15">
        <v>15</v>
      </c>
      <c r="D40" s="15">
        <v>15</v>
      </c>
      <c r="E40" s="76"/>
      <c r="F40" s="15">
        <f t="shared" si="0"/>
        <v>0</v>
      </c>
      <c r="G40" s="46">
        <f t="shared" si="1"/>
        <v>0</v>
      </c>
    </row>
    <row r="41" spans="1:7" x14ac:dyDescent="0.25">
      <c r="A41" s="47" t="s">
        <v>20</v>
      </c>
      <c r="B41" s="15">
        <v>0</v>
      </c>
      <c r="C41" s="15">
        <v>2</v>
      </c>
      <c r="D41" s="15">
        <v>2</v>
      </c>
      <c r="E41" s="77"/>
      <c r="F41" s="36">
        <f t="shared" si="0"/>
        <v>0</v>
      </c>
      <c r="G41" s="52">
        <f t="shared" si="1"/>
        <v>0</v>
      </c>
    </row>
    <row r="42" spans="1:7" x14ac:dyDescent="0.25">
      <c r="A42" s="47" t="s">
        <v>21</v>
      </c>
      <c r="B42" s="15">
        <v>100</v>
      </c>
      <c r="C42" s="15">
        <v>2</v>
      </c>
      <c r="D42" s="15">
        <v>2</v>
      </c>
      <c r="E42" s="77"/>
      <c r="F42" s="36">
        <f t="shared" si="0"/>
        <v>0</v>
      </c>
      <c r="G42" s="52">
        <f t="shared" si="1"/>
        <v>0</v>
      </c>
    </row>
    <row r="43" spans="1:7" x14ac:dyDescent="0.25">
      <c r="A43" s="35" t="s">
        <v>33</v>
      </c>
      <c r="B43" s="15">
        <v>0</v>
      </c>
      <c r="C43" s="15">
        <v>6</v>
      </c>
      <c r="D43" s="15">
        <v>6</v>
      </c>
      <c r="E43" s="77"/>
      <c r="F43" s="36">
        <f t="shared" si="0"/>
        <v>0</v>
      </c>
      <c r="G43" s="52">
        <f t="shared" si="1"/>
        <v>0</v>
      </c>
    </row>
    <row r="44" spans="1:7" x14ac:dyDescent="0.25">
      <c r="A44" s="79"/>
      <c r="B44" s="80"/>
      <c r="C44" s="80"/>
      <c r="D44" s="80"/>
      <c r="E44" s="77"/>
      <c r="F44" s="36">
        <f t="shared" ref="F44:F47" si="2">IF($B$6=1,(D44*E44),(C44*E44))</f>
        <v>0</v>
      </c>
      <c r="G44" s="52">
        <f t="shared" ref="G44:G47" si="3">E44*B44</f>
        <v>0</v>
      </c>
    </row>
    <row r="45" spans="1:7" x14ac:dyDescent="0.25">
      <c r="A45" s="79"/>
      <c r="B45" s="80"/>
      <c r="C45" s="80"/>
      <c r="D45" s="80"/>
      <c r="E45" s="77"/>
      <c r="F45" s="36">
        <f t="shared" si="2"/>
        <v>0</v>
      </c>
      <c r="G45" s="52">
        <f t="shared" si="3"/>
        <v>0</v>
      </c>
    </row>
    <row r="46" spans="1:7" x14ac:dyDescent="0.25">
      <c r="A46" s="79"/>
      <c r="B46" s="80"/>
      <c r="C46" s="80"/>
      <c r="D46" s="80"/>
      <c r="E46" s="77"/>
      <c r="F46" s="36">
        <f t="shared" si="2"/>
        <v>0</v>
      </c>
      <c r="G46" s="52">
        <f t="shared" si="3"/>
        <v>0</v>
      </c>
    </row>
    <row r="47" spans="1:7" ht="15.75" thickBot="1" x14ac:dyDescent="0.3">
      <c r="A47" s="81"/>
      <c r="B47" s="82"/>
      <c r="C47" s="82"/>
      <c r="D47" s="82"/>
      <c r="E47" s="78"/>
      <c r="F47" s="18">
        <f t="shared" si="2"/>
        <v>0</v>
      </c>
      <c r="G47" s="40">
        <f t="shared" si="3"/>
        <v>0</v>
      </c>
    </row>
    <row r="48" spans="1:7" ht="17.25" customHeight="1" thickBot="1" x14ac:dyDescent="0.3">
      <c r="A48" s="41" t="s">
        <v>96</v>
      </c>
      <c r="B48" s="42"/>
      <c r="C48" s="42"/>
      <c r="D48" s="42"/>
      <c r="E48" s="44"/>
      <c r="F48" s="44">
        <f>SUM(F8:F47)</f>
        <v>0</v>
      </c>
      <c r="G48" s="45">
        <f>SUM(G8:G47)</f>
        <v>0</v>
      </c>
    </row>
    <row r="49" spans="1:12" ht="30" x14ac:dyDescent="0.25">
      <c r="A49" s="47" t="s">
        <v>90</v>
      </c>
      <c r="B49" s="15">
        <v>23584.799999999999</v>
      </c>
      <c r="C49" s="15">
        <v>90</v>
      </c>
      <c r="D49" s="15">
        <v>135</v>
      </c>
      <c r="E49" s="76"/>
      <c r="F49" s="15">
        <f t="shared" ref="F49" si="4">IF($B$6=1,(D49*E49),(C49*E49))</f>
        <v>0</v>
      </c>
      <c r="G49" s="46">
        <f t="shared" ref="G49" si="5">E49*B49</f>
        <v>0</v>
      </c>
    </row>
    <row r="50" spans="1:12" ht="30" x14ac:dyDescent="0.25">
      <c r="A50" s="47" t="s">
        <v>91</v>
      </c>
      <c r="B50" s="15">
        <v>28188.6</v>
      </c>
      <c r="C50" s="15">
        <v>935</v>
      </c>
      <c r="D50" s="15">
        <v>1403</v>
      </c>
      <c r="E50" s="76"/>
      <c r="F50" s="15">
        <f t="shared" ref="F50:F56" si="6">IF($B$6=1,(D50*E50),(C50*E50))</f>
        <v>0</v>
      </c>
      <c r="G50" s="46">
        <f t="shared" ref="G50:G56" si="7">E50*B50</f>
        <v>0</v>
      </c>
    </row>
    <row r="51" spans="1:12" ht="30" x14ac:dyDescent="0.25">
      <c r="A51" s="63" t="s">
        <v>94</v>
      </c>
      <c r="B51" s="59">
        <v>16941.5</v>
      </c>
      <c r="C51" s="59">
        <v>190</v>
      </c>
      <c r="D51" s="59">
        <v>285</v>
      </c>
      <c r="E51" s="76"/>
      <c r="F51" s="15">
        <f t="shared" si="6"/>
        <v>0</v>
      </c>
      <c r="G51" s="46">
        <f t="shared" si="7"/>
        <v>0</v>
      </c>
      <c r="I51" s="28"/>
      <c r="J51" s="29"/>
      <c r="K51" s="29"/>
      <c r="L51" s="29"/>
    </row>
    <row r="52" spans="1:12" x14ac:dyDescent="0.25">
      <c r="A52" s="47" t="s">
        <v>16</v>
      </c>
      <c r="B52" s="15">
        <v>134859.70000000001</v>
      </c>
      <c r="C52" s="15">
        <v>10367</v>
      </c>
      <c r="D52" s="15">
        <v>15551</v>
      </c>
      <c r="E52" s="76"/>
      <c r="F52" s="15">
        <f t="shared" si="6"/>
        <v>0</v>
      </c>
      <c r="G52" s="46">
        <f t="shared" si="7"/>
        <v>0</v>
      </c>
    </row>
    <row r="53" spans="1:12" x14ac:dyDescent="0.25">
      <c r="A53" s="47" t="s">
        <v>17</v>
      </c>
      <c r="B53" s="15">
        <v>73893.399999999994</v>
      </c>
      <c r="C53" s="15">
        <v>935</v>
      </c>
      <c r="D53" s="83">
        <v>935</v>
      </c>
      <c r="E53" s="76"/>
      <c r="F53" s="15">
        <f t="shared" si="6"/>
        <v>0</v>
      </c>
      <c r="G53" s="46">
        <f t="shared" si="7"/>
        <v>0</v>
      </c>
    </row>
    <row r="54" spans="1:12" x14ac:dyDescent="0.25">
      <c r="A54" s="47" t="s">
        <v>18</v>
      </c>
      <c r="B54" s="15">
        <v>716766.8</v>
      </c>
      <c r="C54" s="15">
        <v>10367</v>
      </c>
      <c r="D54" s="83">
        <v>10367</v>
      </c>
      <c r="E54" s="76"/>
      <c r="F54" s="15">
        <f t="shared" si="6"/>
        <v>0</v>
      </c>
      <c r="G54" s="46">
        <f t="shared" si="7"/>
        <v>0</v>
      </c>
    </row>
    <row r="55" spans="1:12" x14ac:dyDescent="0.25">
      <c r="A55" s="84"/>
      <c r="B55" s="83"/>
      <c r="C55" s="83"/>
      <c r="D55" s="83"/>
      <c r="E55" s="76"/>
      <c r="F55" s="15">
        <f t="shared" si="6"/>
        <v>0</v>
      </c>
      <c r="G55" s="46">
        <f t="shared" si="7"/>
        <v>0</v>
      </c>
    </row>
    <row r="56" spans="1:12" ht="15.75" thickBot="1" x14ac:dyDescent="0.3">
      <c r="A56" s="84"/>
      <c r="B56" s="83"/>
      <c r="C56" s="83"/>
      <c r="D56" s="83"/>
      <c r="E56" s="76"/>
      <c r="F56" s="15">
        <f t="shared" si="6"/>
        <v>0</v>
      </c>
      <c r="G56" s="46">
        <f t="shared" si="7"/>
        <v>0</v>
      </c>
    </row>
    <row r="57" spans="1:12" ht="18" customHeight="1" thickBot="1" x14ac:dyDescent="0.3">
      <c r="A57" s="41" t="s">
        <v>97</v>
      </c>
      <c r="B57" s="42"/>
      <c r="C57" s="42"/>
      <c r="D57" s="42"/>
      <c r="E57" s="43"/>
      <c r="F57" s="64">
        <f>SUM(F49:F56)</f>
        <v>0</v>
      </c>
      <c r="G57" s="45">
        <f>SUM(G49:G56)</f>
        <v>0</v>
      </c>
    </row>
    <row r="58" spans="1:12" x14ac:dyDescent="0.25">
      <c r="A58" s="47" t="s">
        <v>29</v>
      </c>
      <c r="B58" s="15">
        <v>10726.9</v>
      </c>
      <c r="C58" s="15">
        <v>284</v>
      </c>
      <c r="D58" s="15">
        <v>426</v>
      </c>
      <c r="E58" s="76"/>
      <c r="F58" s="15">
        <f t="shared" ref="F58" si="8">IF($B$6=1,(D58*E58),(C58*E58))</f>
        <v>0</v>
      </c>
      <c r="G58" s="46">
        <f t="shared" ref="G58" si="9">E58*B58</f>
        <v>0</v>
      </c>
    </row>
    <row r="59" spans="1:12" x14ac:dyDescent="0.25">
      <c r="A59" s="47" t="s">
        <v>30</v>
      </c>
      <c r="B59" s="15">
        <v>8630.7999999999993</v>
      </c>
      <c r="C59" s="15">
        <v>824</v>
      </c>
      <c r="D59" s="15">
        <v>1236</v>
      </c>
      <c r="E59" s="76"/>
      <c r="F59" s="15">
        <f t="shared" ref="F59:F63" si="10">IF($B$6=1,(D59*E59),(C59*E59))</f>
        <v>0</v>
      </c>
      <c r="G59" s="46">
        <f t="shared" ref="G59:G63" si="11">E59*B59</f>
        <v>0</v>
      </c>
    </row>
    <row r="60" spans="1:12" x14ac:dyDescent="0.25">
      <c r="A60" s="47" t="s">
        <v>31</v>
      </c>
      <c r="B60" s="15">
        <v>38605.800000000003</v>
      </c>
      <c r="C60" s="15">
        <v>824</v>
      </c>
      <c r="D60" s="15">
        <v>1236</v>
      </c>
      <c r="E60" s="76"/>
      <c r="F60" s="15">
        <f t="shared" si="10"/>
        <v>0</v>
      </c>
      <c r="G60" s="46">
        <f t="shared" si="11"/>
        <v>0</v>
      </c>
    </row>
    <row r="61" spans="1:12" x14ac:dyDescent="0.25">
      <c r="A61" s="63" t="s">
        <v>120</v>
      </c>
      <c r="B61" s="59">
        <v>50713.8</v>
      </c>
      <c r="C61" s="27"/>
      <c r="D61" s="27"/>
      <c r="E61" s="86"/>
      <c r="F61" s="27">
        <f t="shared" si="10"/>
        <v>0</v>
      </c>
      <c r="G61" s="53">
        <f t="shared" si="11"/>
        <v>0</v>
      </c>
    </row>
    <row r="62" spans="1:12" x14ac:dyDescent="0.25">
      <c r="A62" s="84"/>
      <c r="B62" s="83"/>
      <c r="C62" s="83"/>
      <c r="D62" s="83"/>
      <c r="E62" s="76"/>
      <c r="F62" s="15">
        <f t="shared" si="10"/>
        <v>0</v>
      </c>
      <c r="G62" s="46">
        <f t="shared" si="11"/>
        <v>0</v>
      </c>
    </row>
    <row r="63" spans="1:12" ht="15.75" thickBot="1" x14ac:dyDescent="0.3">
      <c r="A63" s="84"/>
      <c r="B63" s="83"/>
      <c r="C63" s="83"/>
      <c r="D63" s="83"/>
      <c r="E63" s="76"/>
      <c r="F63" s="15">
        <f t="shared" si="10"/>
        <v>0</v>
      </c>
      <c r="G63" s="46">
        <f t="shared" si="11"/>
        <v>0</v>
      </c>
    </row>
    <row r="64" spans="1:12" ht="18" customHeight="1" thickBot="1" x14ac:dyDescent="0.3">
      <c r="A64" s="41" t="s">
        <v>98</v>
      </c>
      <c r="B64" s="42"/>
      <c r="C64" s="42"/>
      <c r="D64" s="42"/>
      <c r="E64" s="43"/>
      <c r="F64" s="64">
        <f>SUM(F58:F63)</f>
        <v>0</v>
      </c>
      <c r="G64" s="45">
        <f>SUM(G58:G61)</f>
        <v>0</v>
      </c>
    </row>
    <row r="65" spans="1:7" x14ac:dyDescent="0.25">
      <c r="A65" s="35" t="s">
        <v>32</v>
      </c>
      <c r="B65" s="15"/>
      <c r="C65" s="15">
        <v>0</v>
      </c>
      <c r="D65" s="15">
        <v>0</v>
      </c>
      <c r="E65" s="76"/>
      <c r="F65" s="15">
        <f t="shared" ref="F65" si="12">IF($B$6=1,(D65*E65),(C65*E65))</f>
        <v>0</v>
      </c>
      <c r="G65" s="46">
        <f t="shared" ref="G65" si="13">E65*B65</f>
        <v>0</v>
      </c>
    </row>
    <row r="66" spans="1:7" x14ac:dyDescent="0.25">
      <c r="A66" s="84">
        <v>0</v>
      </c>
      <c r="B66" s="83">
        <v>0</v>
      </c>
      <c r="C66" s="83">
        <v>0</v>
      </c>
      <c r="D66" s="83">
        <v>0</v>
      </c>
      <c r="E66" s="76"/>
      <c r="F66" s="15"/>
      <c r="G66" s="46"/>
    </row>
    <row r="67" spans="1:7" ht="15.75" thickBot="1" x14ac:dyDescent="0.3">
      <c r="A67" s="84">
        <v>0</v>
      </c>
      <c r="B67" s="83">
        <v>0</v>
      </c>
      <c r="C67" s="83">
        <v>0</v>
      </c>
      <c r="D67" s="83">
        <v>0</v>
      </c>
      <c r="E67" s="76"/>
      <c r="F67" s="15"/>
      <c r="G67" s="46"/>
    </row>
    <row r="68" spans="1:7" ht="18" customHeight="1" thickBot="1" x14ac:dyDescent="0.3">
      <c r="A68" s="41"/>
      <c r="B68" s="42">
        <v>0</v>
      </c>
      <c r="C68" s="42">
        <v>0</v>
      </c>
      <c r="D68" s="42">
        <v>0</v>
      </c>
      <c r="E68" s="43"/>
      <c r="F68" s="44">
        <f>SUM(F65:F67)</f>
        <v>0</v>
      </c>
      <c r="G68" s="45">
        <f>SUM(G65:G67)</f>
        <v>0</v>
      </c>
    </row>
    <row r="69" spans="1:7" ht="15.75" thickBot="1" x14ac:dyDescent="0.3">
      <c r="A69" s="37">
        <v>0</v>
      </c>
      <c r="B69" s="38">
        <v>0</v>
      </c>
      <c r="C69" s="38">
        <v>0</v>
      </c>
      <c r="D69" s="38">
        <v>0</v>
      </c>
      <c r="E69" s="39"/>
      <c r="F69" s="38"/>
      <c r="G69" s="38"/>
    </row>
    <row r="70" spans="1:7" ht="19.5" customHeight="1" x14ac:dyDescent="0.25">
      <c r="A70" s="31" t="s">
        <v>34</v>
      </c>
      <c r="B70" s="16" t="s">
        <v>35</v>
      </c>
      <c r="C70" s="16" t="s">
        <v>6</v>
      </c>
      <c r="D70" s="16" t="s">
        <v>7</v>
      </c>
      <c r="E70" s="30" t="s">
        <v>95</v>
      </c>
      <c r="F70" s="16" t="s">
        <v>9</v>
      </c>
      <c r="G70" s="32" t="s">
        <v>10</v>
      </c>
    </row>
    <row r="71" spans="1:7" x14ac:dyDescent="0.25">
      <c r="A71" s="33" t="s">
        <v>36</v>
      </c>
      <c r="B71" s="17">
        <v>552</v>
      </c>
      <c r="C71" s="17">
        <v>75</v>
      </c>
      <c r="D71" s="17">
        <v>75</v>
      </c>
      <c r="E71" s="75"/>
      <c r="F71" s="17">
        <f>IF($B$6=1,(D71*E71),(C71*E71))</f>
        <v>0</v>
      </c>
      <c r="G71" s="34">
        <f>E71*B71</f>
        <v>0</v>
      </c>
    </row>
    <row r="72" spans="1:7" x14ac:dyDescent="0.25">
      <c r="A72" s="35" t="s">
        <v>37</v>
      </c>
      <c r="B72" s="15">
        <v>601.78</v>
      </c>
      <c r="C72" s="15">
        <v>6</v>
      </c>
      <c r="D72" s="15">
        <v>7.2</v>
      </c>
      <c r="E72" s="76"/>
      <c r="F72" s="17">
        <f t="shared" ref="F72:F86" si="14">IF($B$6=1,(D72*E72),(C72*E72))</f>
        <v>0</v>
      </c>
      <c r="G72" s="34">
        <f t="shared" ref="G72:G86" si="15">E72*B72</f>
        <v>0</v>
      </c>
    </row>
    <row r="73" spans="1:7" x14ac:dyDescent="0.25">
      <c r="A73" s="35" t="s">
        <v>38</v>
      </c>
      <c r="B73" s="15">
        <v>1112.6500000000001</v>
      </c>
      <c r="C73" s="15">
        <v>6</v>
      </c>
      <c r="D73" s="15">
        <v>7</v>
      </c>
      <c r="E73" s="76"/>
      <c r="F73" s="17">
        <f t="shared" si="14"/>
        <v>0</v>
      </c>
      <c r="G73" s="34">
        <f t="shared" si="15"/>
        <v>0</v>
      </c>
    </row>
    <row r="74" spans="1:7" x14ac:dyDescent="0.25">
      <c r="A74" s="35" t="s">
        <v>39</v>
      </c>
      <c r="B74" s="15">
        <v>335.21</v>
      </c>
      <c r="C74" s="15">
        <v>6</v>
      </c>
      <c r="D74" s="15">
        <v>7</v>
      </c>
      <c r="E74" s="76"/>
      <c r="F74" s="17">
        <f t="shared" si="14"/>
        <v>0</v>
      </c>
      <c r="G74" s="34">
        <f t="shared" si="15"/>
        <v>0</v>
      </c>
    </row>
    <row r="75" spans="1:7" x14ac:dyDescent="0.25">
      <c r="A75" s="35" t="s">
        <v>40</v>
      </c>
      <c r="B75" s="15">
        <v>799.69</v>
      </c>
      <c r="C75" s="15">
        <v>6</v>
      </c>
      <c r="D75" s="15">
        <v>7</v>
      </c>
      <c r="E75" s="76"/>
      <c r="F75" s="17">
        <f t="shared" si="14"/>
        <v>0</v>
      </c>
      <c r="G75" s="34">
        <f t="shared" si="15"/>
        <v>0</v>
      </c>
    </row>
    <row r="76" spans="1:7" x14ac:dyDescent="0.25">
      <c r="A76" s="35" t="s">
        <v>41</v>
      </c>
      <c r="B76" s="15">
        <v>335.21</v>
      </c>
      <c r="C76" s="15">
        <v>6</v>
      </c>
      <c r="D76" s="15">
        <v>7</v>
      </c>
      <c r="E76" s="76"/>
      <c r="F76" s="17">
        <f t="shared" si="14"/>
        <v>0</v>
      </c>
      <c r="G76" s="34">
        <f t="shared" si="15"/>
        <v>0</v>
      </c>
    </row>
    <row r="77" spans="1:7" x14ac:dyDescent="0.25">
      <c r="A77" s="35" t="s">
        <v>42</v>
      </c>
      <c r="B77" s="15">
        <v>2984.18</v>
      </c>
      <c r="C77" s="15">
        <v>48</v>
      </c>
      <c r="D77" s="15">
        <v>58</v>
      </c>
      <c r="E77" s="76"/>
      <c r="F77" s="17">
        <f t="shared" si="14"/>
        <v>0</v>
      </c>
      <c r="G77" s="34">
        <f t="shared" si="15"/>
        <v>0</v>
      </c>
    </row>
    <row r="78" spans="1:7" x14ac:dyDescent="0.25">
      <c r="A78" s="35" t="s">
        <v>43</v>
      </c>
      <c r="B78" s="15">
        <v>246.32</v>
      </c>
      <c r="C78" s="15">
        <v>22</v>
      </c>
      <c r="D78" s="15">
        <v>22</v>
      </c>
      <c r="E78" s="76"/>
      <c r="F78" s="17">
        <f t="shared" si="14"/>
        <v>0</v>
      </c>
      <c r="G78" s="34">
        <f t="shared" si="15"/>
        <v>0</v>
      </c>
    </row>
    <row r="79" spans="1:7" x14ac:dyDescent="0.25">
      <c r="A79" s="35" t="s">
        <v>44</v>
      </c>
      <c r="B79" s="15">
        <v>137.11000000000001</v>
      </c>
      <c r="C79" s="15">
        <v>8</v>
      </c>
      <c r="D79" s="15">
        <v>10</v>
      </c>
      <c r="E79" s="76"/>
      <c r="F79" s="17">
        <f t="shared" si="14"/>
        <v>0</v>
      </c>
      <c r="G79" s="34">
        <f t="shared" si="15"/>
        <v>0</v>
      </c>
    </row>
    <row r="80" spans="1:7" x14ac:dyDescent="0.25">
      <c r="A80" s="35" t="s">
        <v>45</v>
      </c>
      <c r="B80" s="15">
        <v>137.11000000000001</v>
      </c>
      <c r="C80" s="15">
        <v>8</v>
      </c>
      <c r="D80" s="15">
        <v>10</v>
      </c>
      <c r="E80" s="76"/>
      <c r="F80" s="17">
        <f t="shared" si="14"/>
        <v>0</v>
      </c>
      <c r="G80" s="34">
        <f t="shared" si="15"/>
        <v>0</v>
      </c>
    </row>
    <row r="81" spans="1:7" x14ac:dyDescent="0.25">
      <c r="A81" s="35" t="s">
        <v>46</v>
      </c>
      <c r="B81" s="15">
        <v>128.4</v>
      </c>
      <c r="C81" s="15">
        <v>8</v>
      </c>
      <c r="D81" s="15">
        <v>10</v>
      </c>
      <c r="E81" s="76"/>
      <c r="F81" s="17">
        <f t="shared" si="14"/>
        <v>0</v>
      </c>
      <c r="G81" s="34">
        <f t="shared" si="15"/>
        <v>0</v>
      </c>
    </row>
    <row r="82" spans="1:7" x14ac:dyDescent="0.25">
      <c r="A82" s="35" t="s">
        <v>47</v>
      </c>
      <c r="B82" s="15">
        <v>128.4</v>
      </c>
      <c r="C82" s="15">
        <v>8</v>
      </c>
      <c r="D82" s="15">
        <v>10</v>
      </c>
      <c r="E82" s="76"/>
      <c r="F82" s="17">
        <f t="shared" si="14"/>
        <v>0</v>
      </c>
      <c r="G82" s="34">
        <f t="shared" si="15"/>
        <v>0</v>
      </c>
    </row>
    <row r="83" spans="1:7" x14ac:dyDescent="0.25">
      <c r="A83" s="58" t="s">
        <v>48</v>
      </c>
      <c r="B83" s="59">
        <v>128.4</v>
      </c>
      <c r="C83" s="59">
        <v>48</v>
      </c>
      <c r="D83" s="59">
        <v>58</v>
      </c>
      <c r="E83" s="76"/>
      <c r="F83" s="17">
        <f t="shared" si="14"/>
        <v>0</v>
      </c>
      <c r="G83" s="34">
        <f t="shared" si="15"/>
        <v>0</v>
      </c>
    </row>
    <row r="84" spans="1:7" x14ac:dyDescent="0.25">
      <c r="A84" s="84"/>
      <c r="B84" s="83"/>
      <c r="C84" s="83"/>
      <c r="D84" s="83"/>
      <c r="E84" s="76"/>
      <c r="F84" s="15">
        <f t="shared" si="14"/>
        <v>0</v>
      </c>
      <c r="G84" s="46">
        <f t="shared" si="15"/>
        <v>0</v>
      </c>
    </row>
    <row r="85" spans="1:7" x14ac:dyDescent="0.25">
      <c r="A85" s="84"/>
      <c r="B85" s="83"/>
      <c r="C85" s="83"/>
      <c r="D85" s="83"/>
      <c r="E85" s="76"/>
      <c r="F85" s="15">
        <f t="shared" si="14"/>
        <v>0</v>
      </c>
      <c r="G85" s="46">
        <f t="shared" si="15"/>
        <v>0</v>
      </c>
    </row>
    <row r="86" spans="1:7" ht="15.75" thickBot="1" x14ac:dyDescent="0.3">
      <c r="A86" s="84"/>
      <c r="B86" s="83"/>
      <c r="C86" s="83"/>
      <c r="D86" s="83"/>
      <c r="E86" s="76"/>
      <c r="F86" s="15">
        <f t="shared" si="14"/>
        <v>0</v>
      </c>
      <c r="G86" s="46">
        <f t="shared" si="15"/>
        <v>0</v>
      </c>
    </row>
    <row r="87" spans="1:7" ht="18" customHeight="1" thickBot="1" x14ac:dyDescent="0.3">
      <c r="A87" s="41" t="s">
        <v>99</v>
      </c>
      <c r="B87" s="42"/>
      <c r="C87" s="42"/>
      <c r="D87" s="42"/>
      <c r="E87" s="43"/>
      <c r="F87" s="44">
        <f>SUM(F71:F86)</f>
        <v>0</v>
      </c>
      <c r="G87" s="45">
        <f>SUM(G71:G86)</f>
        <v>0</v>
      </c>
    </row>
    <row r="88" spans="1:7" x14ac:dyDescent="0.25">
      <c r="A88" s="35" t="s">
        <v>49</v>
      </c>
      <c r="B88" s="15">
        <v>98.51</v>
      </c>
      <c r="C88" s="15">
        <v>1</v>
      </c>
      <c r="D88" s="15">
        <v>1.5</v>
      </c>
      <c r="E88" s="76"/>
      <c r="F88" s="17">
        <f t="shared" ref="F88" si="16">IF($B$6=1,(D88*E88),(C88*E88))</f>
        <v>0</v>
      </c>
      <c r="G88" s="34">
        <f t="shared" ref="G88" si="17">E88*B88</f>
        <v>0</v>
      </c>
    </row>
    <row r="89" spans="1:7" x14ac:dyDescent="0.25">
      <c r="A89" s="35" t="s">
        <v>50</v>
      </c>
      <c r="B89" s="15">
        <v>1318.78</v>
      </c>
      <c r="C89" s="15">
        <v>13</v>
      </c>
      <c r="D89" s="15">
        <v>20</v>
      </c>
      <c r="E89" s="76"/>
      <c r="F89" s="17">
        <f t="shared" ref="F89:F99" si="18">IF($B$6=1,(D89*E89),(C89*E89))</f>
        <v>0</v>
      </c>
      <c r="G89" s="34">
        <f t="shared" ref="G89:G99" si="19">E89*B89</f>
        <v>0</v>
      </c>
    </row>
    <row r="90" spans="1:7" x14ac:dyDescent="0.25">
      <c r="A90" s="35" t="s">
        <v>51</v>
      </c>
      <c r="B90" s="15">
        <v>258.98</v>
      </c>
      <c r="C90" s="15">
        <v>1.5</v>
      </c>
      <c r="D90" s="15">
        <v>2.25</v>
      </c>
      <c r="E90" s="76"/>
      <c r="F90" s="17">
        <f t="shared" si="18"/>
        <v>0</v>
      </c>
      <c r="G90" s="34">
        <f t="shared" si="19"/>
        <v>0</v>
      </c>
    </row>
    <row r="91" spans="1:7" x14ac:dyDescent="0.25">
      <c r="A91" s="35" t="s">
        <v>52</v>
      </c>
      <c r="B91" s="15">
        <f>976.37/100</f>
        <v>9.7637</v>
      </c>
      <c r="C91" s="15">
        <v>0.04</v>
      </c>
      <c r="D91" s="15">
        <v>0.06</v>
      </c>
      <c r="E91" s="76"/>
      <c r="F91" s="17">
        <f t="shared" si="18"/>
        <v>0</v>
      </c>
      <c r="G91" s="34">
        <f t="shared" si="19"/>
        <v>0</v>
      </c>
    </row>
    <row r="92" spans="1:7" x14ac:dyDescent="0.25">
      <c r="A92" s="35" t="s">
        <v>53</v>
      </c>
      <c r="B92" s="15">
        <f>2239.89/100</f>
        <v>22.398899999999998</v>
      </c>
      <c r="C92" s="15">
        <v>0.5</v>
      </c>
      <c r="D92" s="15">
        <v>0.75</v>
      </c>
      <c r="E92" s="76"/>
      <c r="F92" s="17">
        <f t="shared" si="18"/>
        <v>0</v>
      </c>
      <c r="G92" s="34">
        <f t="shared" si="19"/>
        <v>0</v>
      </c>
    </row>
    <row r="93" spans="1:7" x14ac:dyDescent="0.25">
      <c r="A93" s="35" t="s">
        <v>54</v>
      </c>
      <c r="B93" s="15">
        <f>2239.89/100</f>
        <v>22.398899999999998</v>
      </c>
      <c r="C93" s="15">
        <v>0.5</v>
      </c>
      <c r="D93" s="15">
        <v>0.75</v>
      </c>
      <c r="E93" s="76"/>
      <c r="F93" s="17">
        <f t="shared" si="18"/>
        <v>0</v>
      </c>
      <c r="G93" s="34">
        <f t="shared" si="19"/>
        <v>0</v>
      </c>
    </row>
    <row r="94" spans="1:7" x14ac:dyDescent="0.25">
      <c r="A94" s="35" t="s">
        <v>55</v>
      </c>
      <c r="B94" s="15">
        <f>4627.19/100</f>
        <v>46.271899999999995</v>
      </c>
      <c r="C94" s="15">
        <v>0.5</v>
      </c>
      <c r="D94" s="15">
        <v>0.75</v>
      </c>
      <c r="E94" s="76"/>
      <c r="F94" s="17">
        <f t="shared" si="18"/>
        <v>0</v>
      </c>
      <c r="G94" s="34">
        <f t="shared" si="19"/>
        <v>0</v>
      </c>
    </row>
    <row r="95" spans="1:7" x14ac:dyDescent="0.25">
      <c r="A95" s="35" t="s">
        <v>56</v>
      </c>
      <c r="B95" s="15">
        <f>4627.19/100</f>
        <v>46.271899999999995</v>
      </c>
      <c r="C95" s="15">
        <v>0.1</v>
      </c>
      <c r="D95" s="15">
        <v>0.15</v>
      </c>
      <c r="E95" s="76"/>
      <c r="F95" s="17">
        <f t="shared" si="18"/>
        <v>0</v>
      </c>
      <c r="G95" s="34">
        <f t="shared" si="19"/>
        <v>0</v>
      </c>
    </row>
    <row r="96" spans="1:7" x14ac:dyDescent="0.25">
      <c r="A96" s="35" t="s">
        <v>57</v>
      </c>
      <c r="B96" s="15">
        <v>255.59999999999997</v>
      </c>
      <c r="C96" s="15">
        <v>9.5</v>
      </c>
      <c r="D96" s="15">
        <v>14.25</v>
      </c>
      <c r="E96" s="76"/>
      <c r="F96" s="17">
        <f t="shared" si="18"/>
        <v>0</v>
      </c>
      <c r="G96" s="34">
        <f t="shared" si="19"/>
        <v>0</v>
      </c>
    </row>
    <row r="97" spans="1:7" x14ac:dyDescent="0.25">
      <c r="A97" s="84"/>
      <c r="B97" s="83"/>
      <c r="C97" s="83"/>
      <c r="D97" s="83"/>
      <c r="E97" s="76"/>
      <c r="F97" s="15">
        <f t="shared" si="18"/>
        <v>0</v>
      </c>
      <c r="G97" s="46">
        <f t="shared" si="19"/>
        <v>0</v>
      </c>
    </row>
    <row r="98" spans="1:7" x14ac:dyDescent="0.25">
      <c r="A98" s="84"/>
      <c r="B98" s="83"/>
      <c r="C98" s="83"/>
      <c r="D98" s="83"/>
      <c r="E98" s="76"/>
      <c r="F98" s="15">
        <f t="shared" si="18"/>
        <v>0</v>
      </c>
      <c r="G98" s="46">
        <f t="shared" si="19"/>
        <v>0</v>
      </c>
    </row>
    <row r="99" spans="1:7" ht="15.75" thickBot="1" x14ac:dyDescent="0.3">
      <c r="A99" s="84"/>
      <c r="B99" s="83"/>
      <c r="C99" s="83"/>
      <c r="D99" s="83"/>
      <c r="E99" s="76"/>
      <c r="F99" s="15">
        <f t="shared" si="18"/>
        <v>0</v>
      </c>
      <c r="G99" s="46">
        <f t="shared" si="19"/>
        <v>0</v>
      </c>
    </row>
    <row r="100" spans="1:7" ht="18" customHeight="1" thickBot="1" x14ac:dyDescent="0.3">
      <c r="A100" s="41" t="s">
        <v>100</v>
      </c>
      <c r="B100" s="42"/>
      <c r="C100" s="42"/>
      <c r="D100" s="42"/>
      <c r="E100" s="43"/>
      <c r="F100" s="44">
        <f>SUM(F88:F99)</f>
        <v>0</v>
      </c>
      <c r="G100" s="45">
        <f>SUM(G88:G99)</f>
        <v>0</v>
      </c>
    </row>
    <row r="101" spans="1:7" x14ac:dyDescent="0.25">
      <c r="A101" s="35" t="s">
        <v>123</v>
      </c>
      <c r="B101" s="15">
        <v>240</v>
      </c>
      <c r="C101" s="15">
        <v>9</v>
      </c>
      <c r="D101" s="15">
        <v>13.5</v>
      </c>
      <c r="E101" s="76"/>
      <c r="F101" s="17">
        <f t="shared" ref="F101" si="20">IF($B$6=1,(D101*E101),(C101*E101))</f>
        <v>0</v>
      </c>
      <c r="G101" s="34">
        <f t="shared" ref="G101" si="21">E101*B101</f>
        <v>0</v>
      </c>
    </row>
    <row r="102" spans="1:7" x14ac:dyDescent="0.25">
      <c r="A102" s="35" t="s">
        <v>58</v>
      </c>
      <c r="B102" s="15">
        <v>120</v>
      </c>
      <c r="C102" s="15">
        <v>12</v>
      </c>
      <c r="D102" s="15">
        <v>14.4</v>
      </c>
      <c r="E102" s="76"/>
      <c r="F102" s="17">
        <f t="shared" ref="F102:F106" si="22">IF($B$6=1,(D102*E102),(C102*E102))</f>
        <v>0</v>
      </c>
      <c r="G102" s="34">
        <f t="shared" ref="G102:G106" si="23">E102*B102</f>
        <v>0</v>
      </c>
    </row>
    <row r="103" spans="1:7" x14ac:dyDescent="0.25">
      <c r="A103" s="58" t="s">
        <v>59</v>
      </c>
      <c r="B103" s="59">
        <v>100</v>
      </c>
      <c r="C103" s="59">
        <v>9</v>
      </c>
      <c r="D103" s="59">
        <v>10.8</v>
      </c>
      <c r="E103" s="76"/>
      <c r="F103" s="17">
        <f t="shared" si="22"/>
        <v>0</v>
      </c>
      <c r="G103" s="34">
        <f t="shared" si="23"/>
        <v>0</v>
      </c>
    </row>
    <row r="104" spans="1:7" x14ac:dyDescent="0.25">
      <c r="A104" s="84">
        <v>0</v>
      </c>
      <c r="B104" s="83">
        <v>0</v>
      </c>
      <c r="C104" s="83">
        <v>0</v>
      </c>
      <c r="D104" s="83">
        <v>0</v>
      </c>
      <c r="E104" s="76"/>
      <c r="F104" s="17">
        <f t="shared" si="22"/>
        <v>0</v>
      </c>
      <c r="G104" s="34">
        <f t="shared" si="23"/>
        <v>0</v>
      </c>
    </row>
    <row r="105" spans="1:7" x14ac:dyDescent="0.25">
      <c r="A105" s="84">
        <v>0</v>
      </c>
      <c r="B105" s="83">
        <v>0</v>
      </c>
      <c r="C105" s="83">
        <v>0</v>
      </c>
      <c r="D105" s="83">
        <v>0</v>
      </c>
      <c r="E105" s="76"/>
      <c r="F105" s="17">
        <f t="shared" si="22"/>
        <v>0</v>
      </c>
      <c r="G105" s="34">
        <f t="shared" si="23"/>
        <v>0</v>
      </c>
    </row>
    <row r="106" spans="1:7" ht="15.75" thickBot="1" x14ac:dyDescent="0.3">
      <c r="A106" s="84">
        <v>0</v>
      </c>
      <c r="B106" s="83">
        <v>0</v>
      </c>
      <c r="C106" s="83">
        <v>0</v>
      </c>
      <c r="D106" s="83">
        <v>0</v>
      </c>
      <c r="E106" s="76"/>
      <c r="F106" s="17">
        <f t="shared" si="22"/>
        <v>0</v>
      </c>
      <c r="G106" s="34">
        <f t="shared" si="23"/>
        <v>0</v>
      </c>
    </row>
    <row r="107" spans="1:7" ht="18" customHeight="1" thickBot="1" x14ac:dyDescent="0.3">
      <c r="A107" s="41" t="s">
        <v>101</v>
      </c>
      <c r="B107" s="42">
        <v>0</v>
      </c>
      <c r="C107" s="42">
        <v>0</v>
      </c>
      <c r="D107" s="42">
        <v>0</v>
      </c>
      <c r="E107" s="43"/>
      <c r="F107" s="44">
        <f>SUM(F101:F106)</f>
        <v>0</v>
      </c>
      <c r="G107" s="45">
        <f>SUM(G101:G106)</f>
        <v>0</v>
      </c>
    </row>
    <row r="108" spans="1:7" ht="15.75" thickBot="1" x14ac:dyDescent="0.3">
      <c r="A108" s="19"/>
      <c r="B108" s="20"/>
      <c r="C108" s="20"/>
      <c r="D108" s="20"/>
      <c r="E108" s="21"/>
      <c r="F108" s="20"/>
      <c r="G108" s="20"/>
    </row>
    <row r="109" spans="1:7" ht="18.75" customHeight="1" thickBot="1" x14ac:dyDescent="0.3">
      <c r="A109" s="65" t="s">
        <v>60</v>
      </c>
      <c r="B109" s="72">
        <v>0</v>
      </c>
      <c r="C109" s="72">
        <v>0</v>
      </c>
      <c r="D109" s="72">
        <v>0</v>
      </c>
      <c r="E109" s="72"/>
      <c r="F109" s="72">
        <v>0</v>
      </c>
      <c r="G109" s="73">
        <v>0</v>
      </c>
    </row>
    <row r="110" spans="1:7" x14ac:dyDescent="0.25">
      <c r="A110" s="68" t="s">
        <v>61</v>
      </c>
      <c r="B110" s="69"/>
      <c r="C110" s="70"/>
      <c r="D110" s="70"/>
      <c r="E110" s="70"/>
      <c r="F110" s="70"/>
      <c r="G110" s="71"/>
    </row>
    <row r="111" spans="1:7" x14ac:dyDescent="0.25">
      <c r="A111" s="54">
        <v>0</v>
      </c>
      <c r="B111" s="93" t="s">
        <v>62</v>
      </c>
      <c r="C111" s="94"/>
      <c r="D111" s="94"/>
      <c r="E111" s="95"/>
      <c r="F111" s="22" t="s">
        <v>9</v>
      </c>
      <c r="G111" s="55" t="s">
        <v>10</v>
      </c>
    </row>
    <row r="112" spans="1:7" x14ac:dyDescent="0.25">
      <c r="A112" s="33" t="s">
        <v>63</v>
      </c>
      <c r="B112" s="105">
        <v>0</v>
      </c>
      <c r="C112" s="106">
        <v>0</v>
      </c>
      <c r="D112" s="106">
        <v>0</v>
      </c>
      <c r="E112" s="107"/>
      <c r="F112" s="87">
        <v>0</v>
      </c>
      <c r="G112" s="88">
        <v>0</v>
      </c>
    </row>
    <row r="113" spans="1:7" x14ac:dyDescent="0.25">
      <c r="A113" s="35" t="s">
        <v>64</v>
      </c>
      <c r="B113" s="105">
        <v>0</v>
      </c>
      <c r="C113" s="106">
        <v>0</v>
      </c>
      <c r="D113" s="106">
        <v>0</v>
      </c>
      <c r="E113" s="107"/>
      <c r="F113" s="89">
        <v>0</v>
      </c>
      <c r="G113" s="90">
        <v>0</v>
      </c>
    </row>
    <row r="114" spans="1:7" x14ac:dyDescent="0.25">
      <c r="A114" s="35" t="s">
        <v>65</v>
      </c>
      <c r="B114" s="105">
        <v>0</v>
      </c>
      <c r="C114" s="106">
        <v>0</v>
      </c>
      <c r="D114" s="106">
        <v>0</v>
      </c>
      <c r="E114" s="107"/>
      <c r="F114" s="89">
        <v>0</v>
      </c>
      <c r="G114" s="90">
        <v>0</v>
      </c>
    </row>
    <row r="115" spans="1:7" x14ac:dyDescent="0.25">
      <c r="A115" s="35" t="s">
        <v>66</v>
      </c>
      <c r="B115" s="105">
        <v>0</v>
      </c>
      <c r="C115" s="106">
        <v>0</v>
      </c>
      <c r="D115" s="106">
        <v>0</v>
      </c>
      <c r="E115" s="107"/>
      <c r="F115" s="89">
        <v>0</v>
      </c>
      <c r="G115" s="90">
        <v>0</v>
      </c>
    </row>
    <row r="116" spans="1:7" x14ac:dyDescent="0.25">
      <c r="A116" s="56" t="s">
        <v>67</v>
      </c>
      <c r="B116" s="105">
        <v>0</v>
      </c>
      <c r="C116" s="106">
        <v>0</v>
      </c>
      <c r="D116" s="106">
        <v>0</v>
      </c>
      <c r="E116" s="107"/>
      <c r="F116" s="91">
        <v>0</v>
      </c>
      <c r="G116" s="92">
        <v>0</v>
      </c>
    </row>
    <row r="117" spans="1:7" x14ac:dyDescent="0.25">
      <c r="A117" s="33" t="s">
        <v>68</v>
      </c>
      <c r="B117" s="96" t="s">
        <v>69</v>
      </c>
      <c r="C117" s="97"/>
      <c r="D117" s="97"/>
      <c r="E117" s="98"/>
      <c r="F117" s="23">
        <v>0</v>
      </c>
      <c r="G117" s="34">
        <v>0</v>
      </c>
    </row>
    <row r="118" spans="1:7" x14ac:dyDescent="0.25">
      <c r="A118" s="35" t="s">
        <v>70</v>
      </c>
      <c r="B118" s="105">
        <v>0</v>
      </c>
      <c r="C118" s="106"/>
      <c r="D118" s="106"/>
      <c r="E118" s="107"/>
      <c r="F118" s="89">
        <v>0</v>
      </c>
      <c r="G118" s="90">
        <v>0</v>
      </c>
    </row>
    <row r="119" spans="1:7" x14ac:dyDescent="0.25">
      <c r="A119" s="57">
        <v>0</v>
      </c>
      <c r="B119" s="105">
        <v>0</v>
      </c>
      <c r="C119" s="106">
        <v>0</v>
      </c>
      <c r="D119" s="106">
        <v>0</v>
      </c>
      <c r="E119" s="107"/>
      <c r="F119" s="89">
        <v>0</v>
      </c>
      <c r="G119" s="90">
        <v>0</v>
      </c>
    </row>
    <row r="120" spans="1:7" x14ac:dyDescent="0.25">
      <c r="A120" s="57">
        <v>0</v>
      </c>
      <c r="B120" s="105">
        <v>0</v>
      </c>
      <c r="C120" s="106">
        <v>0</v>
      </c>
      <c r="D120" s="106">
        <v>0</v>
      </c>
      <c r="E120" s="107"/>
      <c r="F120" s="89">
        <v>0</v>
      </c>
      <c r="G120" s="90">
        <v>0</v>
      </c>
    </row>
    <row r="121" spans="1:7" x14ac:dyDescent="0.25">
      <c r="A121" s="57">
        <v>0</v>
      </c>
      <c r="B121" s="105">
        <v>0</v>
      </c>
      <c r="C121" s="106">
        <v>0</v>
      </c>
      <c r="D121" s="106">
        <v>0</v>
      </c>
      <c r="E121" s="107"/>
      <c r="F121" s="89">
        <v>0</v>
      </c>
      <c r="G121" s="90">
        <v>0</v>
      </c>
    </row>
    <row r="122" spans="1:7" x14ac:dyDescent="0.25">
      <c r="A122" s="57">
        <v>0</v>
      </c>
      <c r="B122" s="105">
        <v>0</v>
      </c>
      <c r="C122" s="106">
        <v>0</v>
      </c>
      <c r="D122" s="106">
        <v>0</v>
      </c>
      <c r="E122" s="107"/>
      <c r="F122" s="89">
        <v>0</v>
      </c>
      <c r="G122" s="90">
        <v>0</v>
      </c>
    </row>
    <row r="123" spans="1:7" x14ac:dyDescent="0.25">
      <c r="A123" s="57">
        <v>0</v>
      </c>
      <c r="B123" s="105">
        <v>0</v>
      </c>
      <c r="C123" s="106">
        <v>0</v>
      </c>
      <c r="D123" s="106">
        <v>0</v>
      </c>
      <c r="E123" s="107"/>
      <c r="F123" s="89">
        <v>0</v>
      </c>
      <c r="G123" s="90">
        <v>0</v>
      </c>
    </row>
    <row r="124" spans="1:7" x14ac:dyDescent="0.25">
      <c r="A124" s="57">
        <v>0</v>
      </c>
      <c r="B124" s="105">
        <v>0</v>
      </c>
      <c r="C124" s="106">
        <v>0</v>
      </c>
      <c r="D124" s="106">
        <v>0</v>
      </c>
      <c r="E124" s="107"/>
      <c r="F124" s="89">
        <v>0</v>
      </c>
      <c r="G124" s="90">
        <v>0</v>
      </c>
    </row>
    <row r="125" spans="1:7" x14ac:dyDescent="0.25">
      <c r="A125" s="57">
        <v>0</v>
      </c>
      <c r="B125" s="105">
        <v>0</v>
      </c>
      <c r="C125" s="106">
        <v>0</v>
      </c>
      <c r="D125" s="106">
        <v>0</v>
      </c>
      <c r="E125" s="107"/>
      <c r="F125" s="89">
        <v>0</v>
      </c>
      <c r="G125" s="90">
        <v>0</v>
      </c>
    </row>
    <row r="126" spans="1:7" x14ac:dyDescent="0.25">
      <c r="A126" s="57">
        <v>0</v>
      </c>
      <c r="B126" s="105">
        <v>0</v>
      </c>
      <c r="C126" s="106">
        <v>0</v>
      </c>
      <c r="D126" s="106">
        <v>0</v>
      </c>
      <c r="E126" s="107"/>
      <c r="F126" s="89">
        <v>0</v>
      </c>
      <c r="G126" s="90">
        <v>0</v>
      </c>
    </row>
    <row r="127" spans="1:7" x14ac:dyDescent="0.25">
      <c r="A127" s="57">
        <v>0</v>
      </c>
      <c r="B127" s="105">
        <v>0</v>
      </c>
      <c r="C127" s="106">
        <v>0</v>
      </c>
      <c r="D127" s="106">
        <v>0</v>
      </c>
      <c r="E127" s="107"/>
      <c r="F127" s="89">
        <v>0</v>
      </c>
      <c r="G127" s="90">
        <v>0</v>
      </c>
    </row>
    <row r="128" spans="1:7" ht="15.75" thickBot="1" x14ac:dyDescent="0.3">
      <c r="A128" s="57">
        <v>0</v>
      </c>
      <c r="B128" s="105">
        <v>0</v>
      </c>
      <c r="C128" s="106">
        <v>0</v>
      </c>
      <c r="D128" s="106">
        <v>0</v>
      </c>
      <c r="E128" s="107"/>
      <c r="F128" s="89">
        <v>0</v>
      </c>
      <c r="G128" s="90">
        <v>0</v>
      </c>
    </row>
    <row r="129" spans="1:7" ht="18" customHeight="1" thickBot="1" x14ac:dyDescent="0.3">
      <c r="A129" s="41" t="s">
        <v>102</v>
      </c>
      <c r="B129" s="42">
        <v>0</v>
      </c>
      <c r="C129" s="42">
        <v>0</v>
      </c>
      <c r="D129" s="42">
        <v>0</v>
      </c>
      <c r="E129" s="43"/>
      <c r="F129" s="44">
        <f t="shared" ref="F129" si="24">IF($B$6=1,(D129*E129),(C129*E129))</f>
        <v>0</v>
      </c>
      <c r="G129" s="45">
        <f>SUM(G112:G128)</f>
        <v>0</v>
      </c>
    </row>
    <row r="130" spans="1:7" x14ac:dyDescent="0.25">
      <c r="A130">
        <v>0</v>
      </c>
      <c r="B130" s="1">
        <v>0</v>
      </c>
      <c r="C130" s="1">
        <v>0</v>
      </c>
      <c r="D130" s="1">
        <v>0</v>
      </c>
      <c r="F130" s="1">
        <v>0</v>
      </c>
      <c r="G130" s="1">
        <v>0</v>
      </c>
    </row>
    <row r="131" spans="1:7" x14ac:dyDescent="0.25">
      <c r="A131" s="62" t="s">
        <v>117</v>
      </c>
    </row>
    <row r="132" spans="1:7" x14ac:dyDescent="0.25">
      <c r="A132" t="s">
        <v>110</v>
      </c>
      <c r="B132" s="1">
        <v>500000</v>
      </c>
      <c r="C132" s="61">
        <v>1</v>
      </c>
    </row>
    <row r="133" spans="1:7" x14ac:dyDescent="0.25">
      <c r="A133" t="s">
        <v>111</v>
      </c>
      <c r="B133" s="1">
        <v>1000000</v>
      </c>
      <c r="C133" s="61">
        <v>2</v>
      </c>
    </row>
    <row r="134" spans="1:7" x14ac:dyDescent="0.25">
      <c r="A134" t="s">
        <v>118</v>
      </c>
      <c r="B134" s="1">
        <v>1500000</v>
      </c>
      <c r="C134" s="61" t="s">
        <v>103</v>
      </c>
    </row>
    <row r="135" spans="1:7" x14ac:dyDescent="0.25">
      <c r="A135" t="s">
        <v>119</v>
      </c>
      <c r="B135" s="1">
        <v>500000</v>
      </c>
      <c r="C135" s="61" t="s">
        <v>104</v>
      </c>
    </row>
    <row r="136" spans="1:7" x14ac:dyDescent="0.25">
      <c r="A136" t="s">
        <v>112</v>
      </c>
      <c r="B136" s="1">
        <v>500000</v>
      </c>
      <c r="C136" s="61" t="s">
        <v>105</v>
      </c>
    </row>
    <row r="137" spans="1:7" x14ac:dyDescent="0.25">
      <c r="A137" t="s">
        <v>113</v>
      </c>
      <c r="B137" s="1">
        <v>1000000</v>
      </c>
      <c r="C137" s="61" t="s">
        <v>106</v>
      </c>
    </row>
    <row r="138" spans="1:7" x14ac:dyDescent="0.25">
      <c r="A138" t="s">
        <v>114</v>
      </c>
      <c r="B138" s="1">
        <v>500000</v>
      </c>
      <c r="C138" s="61" t="s">
        <v>107</v>
      </c>
    </row>
    <row r="139" spans="1:7" x14ac:dyDescent="0.25">
      <c r="A139" t="s">
        <v>115</v>
      </c>
      <c r="B139" s="1">
        <v>500000</v>
      </c>
      <c r="C139" s="61" t="s">
        <v>108</v>
      </c>
    </row>
    <row r="140" spans="1:7" x14ac:dyDescent="0.25">
      <c r="A140" t="s">
        <v>116</v>
      </c>
      <c r="B140" s="1">
        <v>0</v>
      </c>
      <c r="C140" s="61" t="s">
        <v>109</v>
      </c>
    </row>
  </sheetData>
  <sheetProtection password="DDF8" sheet="1" objects="1" scenarios="1"/>
  <mergeCells count="20">
    <mergeCell ref="B124:E124"/>
    <mergeCell ref="B125:E125"/>
    <mergeCell ref="B126:E126"/>
    <mergeCell ref="B127:E127"/>
    <mergeCell ref="B128:E128"/>
    <mergeCell ref="B119:E119"/>
    <mergeCell ref="B120:E120"/>
    <mergeCell ref="B121:E121"/>
    <mergeCell ref="B122:E122"/>
    <mergeCell ref="B123:E123"/>
    <mergeCell ref="B111:E111"/>
    <mergeCell ref="B117:E117"/>
    <mergeCell ref="C2:G2"/>
    <mergeCell ref="B3:G3"/>
    <mergeCell ref="B118:E118"/>
    <mergeCell ref="B112:E112"/>
    <mergeCell ref="B113:E113"/>
    <mergeCell ref="B114:E114"/>
    <mergeCell ref="B115:E115"/>
    <mergeCell ref="B116:E116"/>
  </mergeCells>
  <dataValidations count="1">
    <dataValidation type="whole" allowBlank="1" showInputMessage="1" showErrorMessage="1" sqref="B6">
      <formula1>0</formula1>
      <formula2>1</formula2>
    </dataValidation>
  </dataValidations>
  <pageMargins left="0.70866141732283472" right="0.70866141732283472" top="1.1811023622047245" bottom="0.78740157480314965" header="0.31496062992125984" footer="0.31496062992125984"/>
  <pageSetup paperSize="9" scale="68" fitToHeight="3" orientation="portrait" verticalDpi="0" r:id="rId1"/>
  <headerFooter>
    <oddHeader>&amp;LAnlage zum Antrag RL LIE/2023 Teil Existenzgründung&amp;R&amp;G</oddHeader>
    <oddFooter>&amp;LLfULG Ref. 31 &amp;CSeite &amp;P von &amp;N&amp;RStand 10.07.2023</oddFooter>
  </headerFooter>
  <rowBreaks count="2" manualBreakCount="2">
    <brk id="48" max="6" man="1"/>
    <brk id="107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Standardoutput</vt:lpstr>
      <vt:lpstr>Standardoutput!Druckbereich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Mühle, Andrea - LfULG</dc:creator>
  <cp:lastModifiedBy>Mühle, Andrea - LfULG</cp:lastModifiedBy>
  <cp:lastPrinted>2023-07-10T09:13:02Z</cp:lastPrinted>
  <dcterms:created xsi:type="dcterms:W3CDTF">2021-05-27T08:07:09Z</dcterms:created>
  <dcterms:modified xsi:type="dcterms:W3CDTF">2024-07-09T10:41:32Z</dcterms:modified>
</cp:coreProperties>
</file>